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3"/>
  <workbookPr/>
  <mc:AlternateContent xmlns:mc="http://schemas.openxmlformats.org/markup-compatibility/2006">
    <mc:Choice Requires="x15">
      <x15ac:absPath xmlns:x15ac="http://schemas.microsoft.com/office/spreadsheetml/2010/11/ac" url="/Users/megan.penik/Desktop/arp/"/>
    </mc:Choice>
  </mc:AlternateContent>
  <xr:revisionPtr revIDLastSave="0" documentId="13_ncr:1_{0E7581D4-0639-9C4D-90F5-DC8F3B349964}" xr6:coauthVersionLast="47" xr6:coauthVersionMax="47" xr10:uidLastSave="{00000000-0000-0000-0000-000000000000}"/>
  <bookViews>
    <workbookView xWindow="0" yWindow="500" windowWidth="29000" windowHeight="13120" xr2:uid="{00000000-000D-0000-FFFF-FFFF00000000}"/>
  </bookViews>
  <sheets>
    <sheet name="Sheet1" sheetId="1" r:id="rId1"/>
  </sheets>
  <definedNames>
    <definedName name="_xlnm._FilterDatabase" localSheetId="0" hidden="1">Sheet1!$A$1:$N$223</definedName>
    <definedName name="Account_Title">Sheet1!$E$9</definedName>
    <definedName name="Activity_Number">Sheet1!$D$9</definedName>
    <definedName name="Amount_for_1_3_allocation">Sheet1!$H$9</definedName>
    <definedName name="Amount_for_2_3_allocation">Sheet1!$G$9</definedName>
    <definedName name="FTE__Position">Sheet1!$F$9</definedName>
    <definedName name="Function">Sheet1!$A$9</definedName>
    <definedName name="Object">Sheet1!$B$9</definedName>
    <definedName name="Total_allocation">Sheet1!$I$9</definedName>
    <definedName name="Use_of__Funds_Number">Sheet1!$C$9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8" i="1" l="1"/>
  <c r="G88" i="1"/>
  <c r="G201" i="1" l="1"/>
  <c r="I201" i="1" l="1"/>
  <c r="I211" i="1"/>
  <c r="I212" i="1"/>
  <c r="I213" i="1"/>
  <c r="I205" i="1"/>
  <c r="I206" i="1"/>
  <c r="I207" i="1"/>
  <c r="H216" i="1" l="1"/>
  <c r="I189" i="1" l="1"/>
  <c r="I16" i="1"/>
  <c r="G216" i="1" l="1"/>
  <c r="I97" i="1"/>
  <c r="I166" i="1"/>
  <c r="I167" i="1"/>
  <c r="I52" i="1" l="1"/>
  <c r="I57" i="1"/>
  <c r="I56" i="1"/>
  <c r="I55" i="1"/>
  <c r="I54" i="1"/>
  <c r="I53" i="1"/>
  <c r="I188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92" i="1"/>
  <c r="I191" i="1"/>
  <c r="I190" i="1"/>
  <c r="I187" i="1"/>
  <c r="I186" i="1"/>
  <c r="I185" i="1"/>
  <c r="I184" i="1"/>
  <c r="I183" i="1"/>
  <c r="I204" i="1"/>
  <c r="I203" i="1"/>
  <c r="I202" i="1"/>
  <c r="I200" i="1"/>
  <c r="I199" i="1"/>
  <c r="I198" i="1"/>
  <c r="I197" i="1"/>
  <c r="I196" i="1"/>
  <c r="I195" i="1"/>
  <c r="I194" i="1"/>
  <c r="I193" i="1"/>
  <c r="I134" i="1"/>
  <c r="I135" i="1"/>
  <c r="I136" i="1"/>
  <c r="I137" i="1"/>
  <c r="I138" i="1"/>
  <c r="I139" i="1"/>
  <c r="I146" i="1"/>
  <c r="I145" i="1"/>
  <c r="I144" i="1"/>
  <c r="I143" i="1"/>
  <c r="I142" i="1"/>
  <c r="I141" i="1"/>
  <c r="I140" i="1"/>
  <c r="I133" i="1"/>
  <c r="I132" i="1"/>
  <c r="I131" i="1"/>
  <c r="I151" i="1"/>
  <c r="I150" i="1"/>
  <c r="I149" i="1"/>
  <c r="I148" i="1"/>
  <c r="I147" i="1"/>
  <c r="I210" i="1"/>
  <c r="I209" i="1"/>
  <c r="I208" i="1"/>
  <c r="I115" i="1"/>
  <c r="I116" i="1"/>
  <c r="I108" i="1"/>
  <c r="I109" i="1"/>
  <c r="I110" i="1"/>
  <c r="I111" i="1"/>
  <c r="I112" i="1"/>
  <c r="I113" i="1"/>
  <c r="I88" i="1" l="1"/>
  <c r="I86" i="1"/>
  <c r="I85" i="1"/>
  <c r="I87" i="1"/>
  <c r="I84" i="1"/>
  <c r="I83" i="1"/>
  <c r="I75" i="1" l="1"/>
  <c r="I74" i="1"/>
  <c r="I73" i="1"/>
  <c r="I72" i="1"/>
  <c r="I71" i="1"/>
  <c r="I70" i="1"/>
  <c r="I76" i="1"/>
  <c r="I78" i="1"/>
  <c r="I79" i="1"/>
  <c r="I80" i="1"/>
  <c r="I81" i="1"/>
  <c r="I122" i="1" l="1"/>
  <c r="I90" i="1"/>
  <c r="I102" i="1" l="1"/>
  <c r="I101" i="1"/>
  <c r="I100" i="1"/>
  <c r="I99" i="1"/>
  <c r="I98" i="1"/>
  <c r="I214" i="1"/>
  <c r="I126" i="1"/>
  <c r="I125" i="1"/>
  <c r="I124" i="1"/>
  <c r="I123" i="1"/>
  <c r="I121" i="1"/>
  <c r="I120" i="1"/>
  <c r="I119" i="1"/>
  <c r="I118" i="1"/>
  <c r="I117" i="1"/>
  <c r="I95" i="1"/>
  <c r="I94" i="1"/>
  <c r="I93" i="1"/>
  <c r="I92" i="1"/>
  <c r="I91" i="1"/>
  <c r="I107" i="1"/>
  <c r="I106" i="1"/>
  <c r="I105" i="1"/>
  <c r="I104" i="1"/>
  <c r="I103" i="1"/>
  <c r="I89" i="1"/>
  <c r="I82" i="1"/>
  <c r="I69" i="1"/>
  <c r="I68" i="1"/>
  <c r="I67" i="1"/>
  <c r="I66" i="1"/>
  <c r="I65" i="1"/>
  <c r="I64" i="1"/>
  <c r="I63" i="1"/>
  <c r="I62" i="1"/>
  <c r="I61" i="1"/>
  <c r="I60" i="1"/>
  <c r="I59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5" i="1"/>
  <c r="I14" i="1"/>
  <c r="I13" i="1"/>
  <c r="I12" i="1"/>
  <c r="I11" i="1"/>
  <c r="I10" i="1"/>
  <c r="I58" i="1"/>
  <c r="I216" i="1" l="1"/>
  <c r="J216" i="1" s="1"/>
</calcChain>
</file>

<file path=xl/sharedStrings.xml><?xml version="1.0" encoding="utf-8"?>
<sst xmlns="http://schemas.openxmlformats.org/spreadsheetml/2006/main" count="360" uniqueCount="113">
  <si>
    <t>Function</t>
  </si>
  <si>
    <t>Object</t>
  </si>
  <si>
    <t xml:space="preserve">Account Title </t>
  </si>
  <si>
    <t>FLORIDA DEPARTMENT OF EDUCATION</t>
  </si>
  <si>
    <t>FTE 
Position</t>
  </si>
  <si>
    <t xml:space="preserve">TOTAL </t>
  </si>
  <si>
    <t>Richard Corcoran, Commissioner</t>
  </si>
  <si>
    <t>Page 1 of 1</t>
  </si>
  <si>
    <t>B) ________________________
     Project Number</t>
  </si>
  <si>
    <t xml:space="preserve">Use of 
Funds
Number**  </t>
  </si>
  <si>
    <t>Activity
Number**</t>
  </si>
  <si>
    <t>**Use of Funds Number and Activity Number should align with the activities reported in the LEA ARP Plan, Application and Assurances.</t>
  </si>
  <si>
    <t xml:space="preserve">Amount for 1/3 allocation </t>
  </si>
  <si>
    <t xml:space="preserve">Amount for 2/3 allocation </t>
  </si>
  <si>
    <t xml:space="preserve">Total allocation </t>
  </si>
  <si>
    <t>ARP ESSER BUDGET NARRATIVE FORM</t>
  </si>
  <si>
    <t>ARP ESSER Lump Sum DOE 101</t>
  </si>
  <si>
    <t>TAPS Number 
22A-175</t>
  </si>
  <si>
    <t xml:space="preserve">Social Security/Medicare @7.65% </t>
  </si>
  <si>
    <t xml:space="preserve">Insurance – Flat Rate @ $8,168 </t>
  </si>
  <si>
    <t>Retirement @ 10.82%</t>
  </si>
  <si>
    <t xml:space="preserve">Workers Compensation @ 1.39% </t>
  </si>
  <si>
    <t>Unemployment @ .06%</t>
  </si>
  <si>
    <t>Charter School Allocation</t>
  </si>
  <si>
    <t>2(A)</t>
  </si>
  <si>
    <t>Instructional Staff Training Services: Innovation Seminar for Teacher Leaders</t>
  </si>
  <si>
    <t xml:space="preserve">Instructional Staff Training Services: NISL Cohort </t>
  </si>
  <si>
    <t>2(C)</t>
  </si>
  <si>
    <t>2(D)</t>
  </si>
  <si>
    <t>Guidance Services – Other Certified: School Counselor</t>
  </si>
  <si>
    <t>Workers Compensation @ 1.39%</t>
  </si>
  <si>
    <t>Unemployment @ 0.06%</t>
  </si>
  <si>
    <t>Instructional Related Technology – Other Support Personnel: Lee County Apprenticeship Program (2)</t>
  </si>
  <si>
    <t xml:space="preserve">2 (E) </t>
  </si>
  <si>
    <t xml:space="preserve">2 (F) </t>
  </si>
  <si>
    <t xml:space="preserve">Exceptional – Other Certified: Speech Language Pathologist for PreK ESE </t>
  </si>
  <si>
    <t>Retirement @10.82%</t>
  </si>
  <si>
    <t>Social Security/Medicare @ 7.65%</t>
  </si>
  <si>
    <t>Insurance Flat Rate @ $8168.00 x 1 x 2yrs</t>
  </si>
  <si>
    <t xml:space="preserve">2 (B) </t>
  </si>
  <si>
    <t>Insurance Flat Rate @ $8,168.00 x 2 x 2yrs.</t>
  </si>
  <si>
    <t>Basic - Teacher – Class Coverage</t>
  </si>
  <si>
    <t>Teacher – Intervention Teachers (19)</t>
  </si>
  <si>
    <t>Basic - Teacher – Extended Day</t>
  </si>
  <si>
    <t>Basic - Teacher in Elementary School (50)</t>
  </si>
  <si>
    <t>Basic - Teacher in Middle School (13.5)</t>
  </si>
  <si>
    <t>Basic - Teacher in High School (23.5)</t>
  </si>
  <si>
    <t>Basic - Teacher – Academic Reading Coaches (34.5)</t>
  </si>
  <si>
    <t>Basic Other Certified – 0.5 Intervention Specialists and MTSS (Intervention Specialists), Elementary and High (40)</t>
  </si>
  <si>
    <t>Basic - Teacher – Grad Academy Teachers (2)</t>
  </si>
  <si>
    <t>Basic - Paraprofessionals – Graduation Para (2)</t>
  </si>
  <si>
    <t>Basic – Other Support Personnel – Supplemental Contracts</t>
  </si>
  <si>
    <t xml:space="preserve">Basic – Technology Related Rentals: i-Ready Student Software </t>
  </si>
  <si>
    <t xml:space="preserve">Student Support Services – Dues and Fees: ACT/SAT </t>
  </si>
  <si>
    <t>Basic – Supplies: The ACT and SAT</t>
  </si>
  <si>
    <t>Basic – Administration – Principal Coaches (3)</t>
  </si>
  <si>
    <t xml:space="preserve">Instructional Staff Training Services: Leadership Development for Principals &amp; APs </t>
  </si>
  <si>
    <t>Instructional Staff Training Services: Marzano Level HRS Academy</t>
  </si>
  <si>
    <t xml:space="preserve">Instructional Staff Training Services: Professional Development – Wallace Foundation </t>
  </si>
  <si>
    <t xml:space="preserve">Lodging: Rosen Plaza Hotel for Solution Tree PLC at Work Institute </t>
  </si>
  <si>
    <t xml:space="preserve">Registration: $629-person X 400 estimated participants for Solution Tree PLC at Work Institute </t>
  </si>
  <si>
    <t xml:space="preserve">Mileage: $.56 per mile X 388 estimated miles round trip X 200  for Solution Tree PLC at Work Institute </t>
  </si>
  <si>
    <t xml:space="preserve">Parking: $8 per night X 3 nights X 200 for Solution Tree PLC at Work Institute </t>
  </si>
  <si>
    <t xml:space="preserve">Per diem: $56 per day X 3 days X 400 participants for Solution Tree PLC at Work Institute </t>
  </si>
  <si>
    <t>Instructional Staff Training Services – Other Support Personnel: APPLES Mentor Supplements.</t>
  </si>
  <si>
    <t>No funds allocated for this activity at this time</t>
  </si>
  <si>
    <t>School Counseling and Mental Health Services: College &amp; Career Specialist (3) 1 year</t>
  </si>
  <si>
    <t>Basic – Teacher ESOL (10) 1 Year</t>
  </si>
  <si>
    <t xml:space="preserve">Insurance Flat Rate @ $8168.00 x 10 </t>
  </si>
  <si>
    <t xml:space="preserve">Insurance Flat Rate @ $8168.00 x 20 </t>
  </si>
  <si>
    <t>Basic Paraprofessional ESOL (20) 1 Year</t>
  </si>
  <si>
    <t>2 (H)</t>
  </si>
  <si>
    <t>2 (F)</t>
  </si>
  <si>
    <t>2 (J)</t>
  </si>
  <si>
    <t>2 (I)</t>
  </si>
  <si>
    <t>2 (K)</t>
  </si>
  <si>
    <t>Administrative Technology Services – Technology-Related Rentals: Cloud Pack Data Analysis</t>
  </si>
  <si>
    <t xml:space="preserve">Administrative Technology Services – Technology-Related Rentals: Focus Power/BI </t>
  </si>
  <si>
    <t>2 (G)</t>
  </si>
  <si>
    <t>Administrative Technology Services – Technology-Related Rentals: Next Generation Endpoint Protection</t>
  </si>
  <si>
    <t>2 (L)</t>
  </si>
  <si>
    <t>Basic – Classroom Teacher (18)</t>
  </si>
  <si>
    <t>Guidance Services – Other Certified: Suicide Counselor</t>
  </si>
  <si>
    <t>Psychological Services – Other Certified: School Psychologist (6)</t>
  </si>
  <si>
    <t>6140-130] Psychological Services – Other Certified: Psychological Services Supplemental Contracts</t>
  </si>
  <si>
    <t>Psychological Services – Other Certified: Psychological Support Specialist, Test Proctor (2)</t>
  </si>
  <si>
    <t>Psychological Services – Technology-Related Rentals: Q Interactive</t>
  </si>
  <si>
    <t>Psychological Services – Subawards Under Sub agreements: Contracted Psychologists</t>
  </si>
  <si>
    <t>Psychological Services – Subawards Under Sub agreements in excess of $25,000: Contracted Psychologists</t>
  </si>
  <si>
    <t>2 (M)</t>
  </si>
  <si>
    <t>[5100-120] Basic – Classroom Teacher: Elementary, Middle and High School Summer School Teachers</t>
  </si>
  <si>
    <t xml:space="preserve">Retirement @10.82% </t>
  </si>
  <si>
    <t>2 (N)</t>
  </si>
  <si>
    <t>Attendance and Social Work – Subawards Under Sub agreements: Contracted Family Initiative</t>
  </si>
  <si>
    <t>Attendance and Social Work – Other Certified – First $25,000: Contracted Social Workers</t>
  </si>
  <si>
    <t>Attendance and Social Work – Other Certified: Social Workers (21)</t>
  </si>
  <si>
    <t xml:space="preserve">Attendance and Social Work – Administrator: Coordinator of Social Workers. Coordinator </t>
  </si>
  <si>
    <t>2 (0)</t>
  </si>
  <si>
    <t>2 (P)</t>
  </si>
  <si>
    <t>2 (Q)</t>
  </si>
  <si>
    <t>Health Services – Other Support Personnel: Nurses (15)</t>
  </si>
  <si>
    <t>Other Support Personnel: Supplemental Pay for Nurses</t>
  </si>
  <si>
    <t>2 (R)</t>
  </si>
  <si>
    <t>Basic – Classroom Teacher: More Kids, More Money</t>
  </si>
  <si>
    <t>Personnel Services – Administrator: Recruitment Coordinator (1)</t>
  </si>
  <si>
    <t>2 (S)</t>
  </si>
  <si>
    <t>Instruction and Curriculum Development Services – Other Certified: Grant Specialist (1)</t>
  </si>
  <si>
    <t>Instruction and Curriculum Development Services – Administrator: Program Administrator (1.5)</t>
  </si>
  <si>
    <t>General Administration (Superintendent’s Office) – Miscellaneous: Indirect Costs to Charter Schools @ 5%</t>
  </si>
  <si>
    <t>Attendance and Social Work – Other Certified – In Excess of $25,000: Contracted Social Workers</t>
  </si>
  <si>
    <t xml:space="preserve">Insurance Flat Rate @ $8,168.00 x 3 </t>
  </si>
  <si>
    <r>
      <t xml:space="preserve">A) </t>
    </r>
    <r>
      <rPr>
        <u/>
        <sz val="11"/>
        <color theme="1"/>
        <rFont val="Arial"/>
        <family val="2"/>
      </rPr>
      <t>The School District of Lee County</t>
    </r>
    <r>
      <rPr>
        <sz val="11"/>
        <color theme="1"/>
        <rFont val="Arial"/>
        <family val="2"/>
      </rPr>
      <t xml:space="preserve">
     Name of Eligible Recipient </t>
    </r>
  </si>
  <si>
    <t>Stabilization Pay to Employees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</si>
</sst>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#,##0\ [$€-1];[Red]\-#,##0\ [$€-1]"/>
    <numFmt numFmtId="166" formatCode="&quot;$&quot;#,##0.00;[Red]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164" fontId="6" fillId="0" borderId="1" xfId="0" applyNumberFormat="1" applyFont="1" applyFill="1" applyBorder="1" applyAlignment="1">
      <alignment horizontal="right" wrapText="1"/>
    </xf>
    <xf numFmtId="164" fontId="6" fillId="0" borderId="1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 wrapText="1"/>
    </xf>
    <xf numFmtId="164" fontId="7" fillId="0" borderId="1" xfId="0" applyNumberFormat="1" applyFont="1" applyFill="1" applyBorder="1" applyAlignment="1">
      <alignment horizontal="right" wrapText="1"/>
    </xf>
    <xf numFmtId="164" fontId="7" fillId="0" borderId="1" xfId="0" applyNumberFormat="1" applyFont="1" applyFill="1" applyBorder="1" applyAlignment="1">
      <alignment horizontal="right"/>
    </xf>
    <xf numFmtId="0" fontId="0" fillId="0" borderId="0" xfId="0" applyFont="1"/>
    <xf numFmtId="0" fontId="0" fillId="0" borderId="0" xfId="0" applyFont="1" applyFill="1"/>
    <xf numFmtId="12" fontId="0" fillId="0" borderId="0" xfId="0" applyNumberFormat="1" applyFont="1" applyFill="1"/>
    <xf numFmtId="164" fontId="0" fillId="0" borderId="0" xfId="0" applyNumberFormat="1" applyFont="1" applyFill="1"/>
    <xf numFmtId="0" fontId="0" fillId="0" borderId="0" xfId="0" applyFont="1" applyAlignment="1"/>
    <xf numFmtId="0" fontId="8" fillId="0" borderId="0" xfId="0" applyFont="1" applyAlignment="1"/>
    <xf numFmtId="0" fontId="8" fillId="0" borderId="0" xfId="0" applyFont="1" applyAlignment="1">
      <alignment horizontal="right"/>
    </xf>
    <xf numFmtId="49" fontId="9" fillId="0" borderId="1" xfId="0" applyNumberFormat="1" applyFont="1" applyBorder="1" applyAlignment="1">
      <alignment horizontal="left" vertical="top"/>
    </xf>
    <xf numFmtId="49" fontId="9" fillId="0" borderId="1" xfId="0" applyNumberFormat="1" applyFont="1" applyBorder="1" applyAlignment="1">
      <alignment horizontal="left" vertical="top" wrapText="1"/>
    </xf>
    <xf numFmtId="49" fontId="9" fillId="0" borderId="1" xfId="0" applyNumberFormat="1" applyFont="1" applyFill="1" applyBorder="1" applyAlignment="1">
      <alignment horizontal="left" vertical="top"/>
    </xf>
    <xf numFmtId="0" fontId="9" fillId="0" borderId="1" xfId="0" applyFont="1" applyBorder="1" applyAlignment="1">
      <alignment horizontal="center" vertical="center"/>
    </xf>
    <xf numFmtId="164" fontId="9" fillId="0" borderId="1" xfId="1" applyNumberFormat="1" applyFont="1" applyBorder="1" applyAlignment="1">
      <alignment horizontal="right"/>
    </xf>
    <xf numFmtId="164" fontId="9" fillId="0" borderId="1" xfId="0" applyNumberFormat="1" applyFont="1" applyBorder="1" applyAlignment="1">
      <alignment horizontal="right"/>
    </xf>
    <xf numFmtId="164" fontId="9" fillId="0" borderId="0" xfId="0" applyNumberFormat="1" applyFont="1"/>
    <xf numFmtId="0" fontId="9" fillId="0" borderId="0" xfId="0" applyFont="1"/>
    <xf numFmtId="0" fontId="9" fillId="0" borderId="1" xfId="0" applyFont="1" applyFill="1" applyBorder="1" applyAlignment="1">
      <alignment horizontal="center" vertical="center"/>
    </xf>
    <xf numFmtId="164" fontId="9" fillId="0" borderId="1" xfId="1" applyNumberFormat="1" applyFont="1" applyFill="1" applyBorder="1" applyAlignment="1">
      <alignment horizontal="right"/>
    </xf>
    <xf numFmtId="164" fontId="9" fillId="0" borderId="1" xfId="0" applyNumberFormat="1" applyFont="1" applyFill="1" applyBorder="1" applyAlignment="1">
      <alignment horizontal="right"/>
    </xf>
    <xf numFmtId="164" fontId="9" fillId="0" borderId="0" xfId="0" applyNumberFormat="1" applyFont="1" applyFill="1"/>
    <xf numFmtId="0" fontId="9" fillId="0" borderId="0" xfId="0" applyFont="1" applyFill="1"/>
    <xf numFmtId="164" fontId="9" fillId="0" borderId="1" xfId="1" applyNumberFormat="1" applyFont="1" applyBorder="1" applyAlignment="1">
      <alignment horizontal="right" vertical="top"/>
    </xf>
    <xf numFmtId="165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left" vertical="top" wrapText="1"/>
    </xf>
    <xf numFmtId="12" fontId="9" fillId="0" borderId="0" xfId="0" applyNumberFormat="1" applyFont="1" applyFill="1"/>
    <xf numFmtId="164" fontId="9" fillId="0" borderId="1" xfId="1" applyNumberFormat="1" applyFont="1" applyBorder="1"/>
    <xf numFmtId="4" fontId="9" fillId="0" borderId="0" xfId="0" applyNumberFormat="1" applyFont="1"/>
    <xf numFmtId="4" fontId="0" fillId="0" borderId="0" xfId="0" applyNumberFormat="1"/>
    <xf numFmtId="164" fontId="9" fillId="0" borderId="0" xfId="0" applyNumberFormat="1" applyFont="1" applyBorder="1" applyAlignment="1">
      <alignment horizontal="right"/>
    </xf>
    <xf numFmtId="0" fontId="9" fillId="0" borderId="0" xfId="0" applyFont="1" applyBorder="1"/>
    <xf numFmtId="164" fontId="9" fillId="0" borderId="1" xfId="1" applyNumberFormat="1" applyFont="1" applyFill="1" applyBorder="1" applyAlignment="1">
      <alignment horizontal="right" vertical="top"/>
    </xf>
    <xf numFmtId="164" fontId="9" fillId="0" borderId="1" xfId="0" applyNumberFormat="1" applyFont="1" applyFill="1" applyBorder="1"/>
    <xf numFmtId="164" fontId="0" fillId="0" borderId="0" xfId="0" applyNumberFormat="1"/>
    <xf numFmtId="164" fontId="9" fillId="0" borderId="0" xfId="1" applyNumberFormat="1" applyFont="1" applyFill="1" applyBorder="1" applyAlignment="1">
      <alignment horizontal="right" vertical="top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/>
    </xf>
    <xf numFmtId="164" fontId="9" fillId="0" borderId="1" xfId="0" applyNumberFormat="1" applyFont="1" applyFill="1" applyBorder="1" applyAlignment="1">
      <alignment horizontal="right" wrapText="1"/>
    </xf>
    <xf numFmtId="0" fontId="7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 wrapText="1"/>
    </xf>
    <xf numFmtId="49" fontId="9" fillId="0" borderId="1" xfId="0" applyNumberFormat="1" applyFont="1" applyFill="1" applyBorder="1" applyAlignment="1">
      <alignment horizontal="left" wrapText="1"/>
    </xf>
    <xf numFmtId="49" fontId="9" fillId="0" borderId="1" xfId="0" applyNumberFormat="1" applyFont="1" applyFill="1" applyBorder="1" applyAlignment="1">
      <alignment horizontal="left"/>
    </xf>
    <xf numFmtId="49" fontId="9" fillId="0" borderId="1" xfId="0" applyNumberFormat="1" applyFont="1" applyFill="1" applyBorder="1" applyAlignment="1">
      <alignment horizontal="right" wrapText="1"/>
    </xf>
    <xf numFmtId="49" fontId="9" fillId="0" borderId="1" xfId="0" applyNumberFormat="1" applyFont="1" applyFill="1" applyBorder="1" applyAlignment="1">
      <alignment horizontal="right"/>
    </xf>
    <xf numFmtId="164" fontId="9" fillId="0" borderId="1" xfId="0" applyNumberFormat="1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left" vertical="top"/>
    </xf>
    <xf numFmtId="0" fontId="9" fillId="0" borderId="1" xfId="0" applyFont="1" applyBorder="1" applyAlignment="1">
      <alignment horizontal="center"/>
    </xf>
    <xf numFmtId="166" fontId="7" fillId="0" borderId="0" xfId="0" applyNumberFormat="1" applyFont="1"/>
    <xf numFmtId="164" fontId="9" fillId="0" borderId="1" xfId="0" applyNumberFormat="1" applyFont="1" applyFill="1" applyBorder="1" applyAlignment="1"/>
    <xf numFmtId="164" fontId="0" fillId="0" borderId="0" xfId="0" applyNumberFormat="1" applyFont="1"/>
    <xf numFmtId="164" fontId="8" fillId="0" borderId="0" xfId="0" applyNumberFormat="1" applyFont="1" applyAlignment="1"/>
    <xf numFmtId="0" fontId="3" fillId="0" borderId="0" xfId="0" applyFont="1" applyBorder="1" applyAlignment="1">
      <alignment horizontal="left" vertical="top"/>
    </xf>
    <xf numFmtId="16" fontId="9" fillId="0" borderId="0" xfId="0" applyNumberFormat="1" applyFont="1"/>
    <xf numFmtId="44" fontId="9" fillId="0" borderId="1" xfId="1" applyFont="1" applyFill="1" applyBorder="1"/>
    <xf numFmtId="44" fontId="9" fillId="0" borderId="0" xfId="1" applyFont="1" applyFill="1"/>
    <xf numFmtId="44" fontId="9" fillId="0" borderId="0" xfId="1" applyFont="1"/>
    <xf numFmtId="44" fontId="9" fillId="0" borderId="0" xfId="0" applyNumberFormat="1" applyFont="1"/>
    <xf numFmtId="164" fontId="0" fillId="0" borderId="0" xfId="0" applyNumberFormat="1" applyFont="1" applyAlignment="1"/>
    <xf numFmtId="0" fontId="0" fillId="0" borderId="0" xfId="0" applyAlignment="1">
      <alignment horizontal="center" wrapText="1"/>
    </xf>
    <xf numFmtId="0" fontId="8" fillId="0" borderId="0" xfId="0" applyFont="1" applyAlignment="1">
      <alignment horizontal="center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right" vertical="center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459271</xdr:colOff>
      <xdr:row>218</xdr:row>
      <xdr:rowOff>25925</xdr:rowOff>
    </xdr:from>
    <xdr:to>
      <xdr:col>9</xdr:col>
      <xdr:colOff>6377</xdr:colOff>
      <xdr:row>220</xdr:row>
      <xdr:rowOff>144863</xdr:rowOff>
    </xdr:to>
    <xdr:pic>
      <xdr:nvPicPr>
        <xdr:cNvPr id="2" name="Picture 3" descr="FDOE Logo_Small (2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0706" y="47435577"/>
          <a:ext cx="1973910" cy="499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23"/>
  <sheetViews>
    <sheetView tabSelected="1" zoomScale="80" zoomScaleNormal="80" workbookViewId="0">
      <selection activeCell="I9" sqref="I9"/>
    </sheetView>
  </sheetViews>
  <sheetFormatPr baseColWidth="10" defaultColWidth="8.83203125" defaultRowHeight="15" x14ac:dyDescent="0.2"/>
  <cols>
    <col min="1" max="1" width="8.5" bestFit="1" customWidth="1"/>
    <col min="2" max="2" width="7.1640625" customWidth="1"/>
    <col min="3" max="3" width="10.1640625" customWidth="1"/>
    <col min="4" max="4" width="9.5" customWidth="1"/>
    <col min="5" max="5" width="44.5" bestFit="1" customWidth="1"/>
    <col min="6" max="6" width="8.1640625" bestFit="1" customWidth="1"/>
    <col min="7" max="7" width="14.5" bestFit="1" customWidth="1"/>
    <col min="8" max="8" width="14.33203125" bestFit="1" customWidth="1"/>
    <col min="9" max="9" width="14.83203125" bestFit="1" customWidth="1"/>
    <col min="10" max="10" width="15.5" customWidth="1"/>
    <col min="11" max="11" width="17.5" customWidth="1"/>
    <col min="12" max="12" width="14.83203125" bestFit="1" customWidth="1"/>
    <col min="13" max="13" width="13.83203125" bestFit="1" customWidth="1"/>
    <col min="14" max="14" width="14.83203125" bestFit="1" customWidth="1"/>
  </cols>
  <sheetData>
    <row r="1" spans="1:12" x14ac:dyDescent="0.2">
      <c r="A1" s="71" t="s">
        <v>111</v>
      </c>
      <c r="B1" s="72"/>
      <c r="C1" s="72"/>
      <c r="D1" s="72"/>
      <c r="H1" s="73" t="s">
        <v>17</v>
      </c>
      <c r="I1" s="74"/>
    </row>
    <row r="2" spans="1:12" x14ac:dyDescent="0.2">
      <c r="A2" s="72"/>
      <c r="B2" s="72"/>
      <c r="C2" s="72"/>
      <c r="D2" s="72"/>
      <c r="H2" s="74"/>
      <c r="I2" s="74"/>
    </row>
    <row r="3" spans="1:12" x14ac:dyDescent="0.2">
      <c r="A3" s="71" t="s">
        <v>8</v>
      </c>
      <c r="B3" s="72"/>
      <c r="C3" s="72"/>
      <c r="D3" s="72"/>
      <c r="H3" s="74"/>
      <c r="I3" s="74"/>
    </row>
    <row r="4" spans="1:12" x14ac:dyDescent="0.2">
      <c r="A4" s="72"/>
      <c r="B4" s="72"/>
      <c r="C4" s="72"/>
      <c r="D4" s="72"/>
    </row>
    <row r="5" spans="1:12" x14ac:dyDescent="0.2">
      <c r="A5" s="62"/>
      <c r="B5" s="62"/>
      <c r="C5" s="62"/>
      <c r="D5" s="62"/>
    </row>
    <row r="6" spans="1:12" ht="23.25" customHeight="1" x14ac:dyDescent="0.25">
      <c r="A6" s="78" t="s">
        <v>3</v>
      </c>
      <c r="B6" s="78"/>
      <c r="C6" s="78"/>
      <c r="D6" s="78"/>
      <c r="E6" s="78"/>
      <c r="F6" s="78"/>
      <c r="G6" s="78"/>
      <c r="H6" s="78"/>
      <c r="I6" s="78"/>
    </row>
    <row r="7" spans="1:12" ht="23.25" customHeight="1" x14ac:dyDescent="0.25">
      <c r="A7" s="78" t="s">
        <v>15</v>
      </c>
      <c r="B7" s="78"/>
      <c r="C7" s="78"/>
      <c r="D7" s="78"/>
      <c r="E7" s="78"/>
      <c r="F7" s="78"/>
      <c r="G7" s="78"/>
      <c r="H7" s="78"/>
      <c r="I7" s="78"/>
    </row>
    <row r="9" spans="1:12" ht="43" x14ac:dyDescent="0.2">
      <c r="A9" s="1" t="s">
        <v>0</v>
      </c>
      <c r="B9" s="1" t="s">
        <v>1</v>
      </c>
      <c r="C9" s="2" t="s">
        <v>9</v>
      </c>
      <c r="D9" s="2" t="s">
        <v>10</v>
      </c>
      <c r="E9" s="1" t="s">
        <v>2</v>
      </c>
      <c r="F9" s="2" t="s">
        <v>4</v>
      </c>
      <c r="G9" s="2" t="s">
        <v>13</v>
      </c>
      <c r="H9" s="3" t="s">
        <v>12</v>
      </c>
      <c r="I9" s="4" t="s">
        <v>14</v>
      </c>
      <c r="J9" s="7"/>
      <c r="K9" s="7"/>
      <c r="L9" s="24"/>
    </row>
    <row r="10" spans="1:12" x14ac:dyDescent="0.2">
      <c r="A10" s="43">
        <v>5100</v>
      </c>
      <c r="B10" s="43">
        <v>120</v>
      </c>
      <c r="C10" s="43">
        <v>1</v>
      </c>
      <c r="D10" s="43">
        <v>1</v>
      </c>
      <c r="E10" s="44" t="s">
        <v>42</v>
      </c>
      <c r="F10" s="53">
        <v>19</v>
      </c>
      <c r="G10" s="45">
        <v>1065320.81</v>
      </c>
      <c r="H10" s="45"/>
      <c r="I10" s="45">
        <f t="shared" ref="I10:I57" si="0">SUM(G10:H10)</f>
        <v>1065320.81</v>
      </c>
      <c r="J10" s="24"/>
      <c r="K10" s="65"/>
      <c r="L10" s="24"/>
    </row>
    <row r="11" spans="1:12" x14ac:dyDescent="0.2">
      <c r="A11" s="43">
        <v>5100</v>
      </c>
      <c r="B11" s="43">
        <v>210</v>
      </c>
      <c r="C11" s="43">
        <v>1</v>
      </c>
      <c r="D11" s="43">
        <v>1</v>
      </c>
      <c r="E11" s="44" t="s">
        <v>20</v>
      </c>
      <c r="F11" s="54"/>
      <c r="G11" s="27">
        <v>115267.71</v>
      </c>
      <c r="H11" s="27"/>
      <c r="I11" s="27">
        <f t="shared" si="0"/>
        <v>115267.71</v>
      </c>
      <c r="J11" s="24"/>
      <c r="K11" s="65"/>
      <c r="L11" s="24"/>
    </row>
    <row r="12" spans="1:12" x14ac:dyDescent="0.2">
      <c r="A12" s="43">
        <v>5100</v>
      </c>
      <c r="B12" s="43">
        <v>220</v>
      </c>
      <c r="C12" s="43">
        <v>1</v>
      </c>
      <c r="D12" s="43">
        <v>1</v>
      </c>
      <c r="E12" s="44" t="s">
        <v>18</v>
      </c>
      <c r="F12" s="54"/>
      <c r="G12" s="27">
        <v>81497.039999999994</v>
      </c>
      <c r="H12" s="27"/>
      <c r="I12" s="27">
        <f t="shared" si="0"/>
        <v>81497.039999999994</v>
      </c>
      <c r="J12" s="24"/>
      <c r="K12" s="64"/>
      <c r="L12" s="24"/>
    </row>
    <row r="13" spans="1:12" x14ac:dyDescent="0.2">
      <c r="A13" s="43">
        <v>5100</v>
      </c>
      <c r="B13" s="43">
        <v>230</v>
      </c>
      <c r="C13" s="43">
        <v>1</v>
      </c>
      <c r="D13" s="43">
        <v>1</v>
      </c>
      <c r="E13" s="44" t="s">
        <v>19</v>
      </c>
      <c r="F13" s="54"/>
      <c r="G13" s="27">
        <v>154432</v>
      </c>
      <c r="H13" s="27"/>
      <c r="I13" s="27">
        <f t="shared" si="0"/>
        <v>154432</v>
      </c>
      <c r="J13" s="24"/>
      <c r="K13" s="65"/>
      <c r="L13" s="24"/>
    </row>
    <row r="14" spans="1:12" x14ac:dyDescent="0.2">
      <c r="A14" s="43">
        <v>5100</v>
      </c>
      <c r="B14" s="43">
        <v>240</v>
      </c>
      <c r="C14" s="43">
        <v>1</v>
      </c>
      <c r="D14" s="43">
        <v>1</v>
      </c>
      <c r="E14" s="44" t="s">
        <v>21</v>
      </c>
      <c r="F14" s="54"/>
      <c r="G14" s="27">
        <v>14807.96</v>
      </c>
      <c r="H14" s="27"/>
      <c r="I14" s="27">
        <f t="shared" si="0"/>
        <v>14807.96</v>
      </c>
      <c r="J14" s="24"/>
      <c r="K14" s="65"/>
      <c r="L14" s="24"/>
    </row>
    <row r="15" spans="1:12" x14ac:dyDescent="0.2">
      <c r="A15" s="43">
        <v>5100</v>
      </c>
      <c r="B15" s="43">
        <v>250</v>
      </c>
      <c r="C15" s="43">
        <v>1</v>
      </c>
      <c r="D15" s="43">
        <v>1</v>
      </c>
      <c r="E15" s="44" t="s">
        <v>22</v>
      </c>
      <c r="F15" s="54"/>
      <c r="G15" s="27">
        <v>639.19000000000005</v>
      </c>
      <c r="H15" s="27"/>
      <c r="I15" s="27">
        <f t="shared" si="0"/>
        <v>639.19000000000005</v>
      </c>
      <c r="J15" s="23"/>
      <c r="K15" s="65"/>
      <c r="L15" s="24"/>
    </row>
    <row r="16" spans="1:12" x14ac:dyDescent="0.2">
      <c r="A16" s="43">
        <v>5100</v>
      </c>
      <c r="B16" s="43">
        <v>120</v>
      </c>
      <c r="C16" s="43">
        <v>2</v>
      </c>
      <c r="D16" s="43">
        <v>1</v>
      </c>
      <c r="E16" s="44" t="s">
        <v>41</v>
      </c>
      <c r="F16" s="54"/>
      <c r="G16" s="27">
        <v>6921583.5250000004</v>
      </c>
      <c r="H16" s="27">
        <v>6921583.5250000004</v>
      </c>
      <c r="I16" s="27">
        <f>SUM(G16:H16)</f>
        <v>13843167.050000001</v>
      </c>
      <c r="J16" s="24"/>
      <c r="K16" s="24"/>
      <c r="L16" s="24"/>
    </row>
    <row r="17" spans="1:12" x14ac:dyDescent="0.2">
      <c r="A17" s="43">
        <v>5100</v>
      </c>
      <c r="B17" s="43">
        <v>210</v>
      </c>
      <c r="C17" s="43">
        <v>2</v>
      </c>
      <c r="D17" s="43">
        <v>1</v>
      </c>
      <c r="E17" s="44" t="s">
        <v>20</v>
      </c>
      <c r="F17" s="53"/>
      <c r="G17" s="45">
        <v>748915.33499999996</v>
      </c>
      <c r="H17" s="45">
        <v>748915.33499999996</v>
      </c>
      <c r="I17" s="45">
        <f t="shared" si="0"/>
        <v>1497830.67</v>
      </c>
      <c r="J17" s="24"/>
      <c r="K17" s="29"/>
      <c r="L17" s="24"/>
    </row>
    <row r="18" spans="1:12" x14ac:dyDescent="0.2">
      <c r="A18" s="43">
        <v>5100</v>
      </c>
      <c r="B18" s="43">
        <v>220</v>
      </c>
      <c r="C18" s="43">
        <v>2</v>
      </c>
      <c r="D18" s="43">
        <v>1</v>
      </c>
      <c r="E18" s="44" t="s">
        <v>18</v>
      </c>
      <c r="F18" s="54"/>
      <c r="G18" s="27">
        <v>529501.14</v>
      </c>
      <c r="H18" s="27">
        <v>529501.14</v>
      </c>
      <c r="I18" s="27">
        <f t="shared" si="0"/>
        <v>1059002.28</v>
      </c>
      <c r="J18" s="23"/>
      <c r="K18" s="24"/>
      <c r="L18" s="24"/>
    </row>
    <row r="19" spans="1:12" x14ac:dyDescent="0.2">
      <c r="A19" s="43">
        <v>5100</v>
      </c>
      <c r="B19" s="43">
        <v>120</v>
      </c>
      <c r="C19" s="43">
        <v>3</v>
      </c>
      <c r="D19" s="43">
        <v>1</v>
      </c>
      <c r="E19" s="44" t="s">
        <v>43</v>
      </c>
      <c r="F19" s="54"/>
      <c r="G19" s="59">
        <v>24262200.135000002</v>
      </c>
      <c r="H19" s="59">
        <v>24262200.135000002</v>
      </c>
      <c r="I19" s="27">
        <f t="shared" si="0"/>
        <v>48524400.270000003</v>
      </c>
      <c r="J19" s="24"/>
      <c r="K19" s="24"/>
      <c r="L19" s="24"/>
    </row>
    <row r="20" spans="1:12" x14ac:dyDescent="0.2">
      <c r="A20" s="43">
        <v>5100</v>
      </c>
      <c r="B20" s="43">
        <v>210</v>
      </c>
      <c r="C20" s="43">
        <v>3</v>
      </c>
      <c r="D20" s="43">
        <v>1</v>
      </c>
      <c r="E20" s="44" t="s">
        <v>20</v>
      </c>
      <c r="F20" s="54"/>
      <c r="G20" s="59">
        <v>2625170.0550000002</v>
      </c>
      <c r="H20" s="59">
        <v>2625170.0550000002</v>
      </c>
      <c r="I20" s="27">
        <f t="shared" si="0"/>
        <v>5250340.1100000003</v>
      </c>
      <c r="J20" s="24"/>
      <c r="K20" s="24"/>
      <c r="L20" s="24"/>
    </row>
    <row r="21" spans="1:12" x14ac:dyDescent="0.2">
      <c r="A21" s="43">
        <v>5100</v>
      </c>
      <c r="B21" s="43">
        <v>220</v>
      </c>
      <c r="C21" s="43">
        <v>3</v>
      </c>
      <c r="D21" s="43">
        <v>1</v>
      </c>
      <c r="E21" s="44" t="s">
        <v>18</v>
      </c>
      <c r="F21" s="54"/>
      <c r="G21" s="27">
        <v>1856058.31</v>
      </c>
      <c r="H21" s="27">
        <v>1856058.31</v>
      </c>
      <c r="I21" s="27">
        <f t="shared" si="0"/>
        <v>3712116.62</v>
      </c>
      <c r="J21" s="23"/>
      <c r="K21" s="24"/>
      <c r="L21" s="24"/>
    </row>
    <row r="22" spans="1:12" x14ac:dyDescent="0.2">
      <c r="A22" s="43">
        <v>5100</v>
      </c>
      <c r="B22" s="43">
        <v>120</v>
      </c>
      <c r="C22" s="43">
        <v>4</v>
      </c>
      <c r="D22" s="43">
        <v>1</v>
      </c>
      <c r="E22" s="44" t="s">
        <v>44</v>
      </c>
      <c r="F22" s="54">
        <v>50</v>
      </c>
      <c r="G22" s="27">
        <v>2803474.22</v>
      </c>
      <c r="H22" s="56"/>
      <c r="I22" s="27">
        <f t="shared" si="0"/>
        <v>2803474.22</v>
      </c>
      <c r="J22" s="63"/>
      <c r="K22" s="66"/>
      <c r="L22" s="24"/>
    </row>
    <row r="23" spans="1:12" x14ac:dyDescent="0.2">
      <c r="A23" s="43">
        <v>5100</v>
      </c>
      <c r="B23" s="43">
        <v>210</v>
      </c>
      <c r="C23" s="43">
        <v>4</v>
      </c>
      <c r="D23" s="43">
        <v>1</v>
      </c>
      <c r="E23" s="44" t="s">
        <v>20</v>
      </c>
      <c r="F23" s="54"/>
      <c r="G23" s="27">
        <v>303335.90999999997</v>
      </c>
      <c r="H23" s="56"/>
      <c r="I23" s="27">
        <f t="shared" si="0"/>
        <v>303335.90999999997</v>
      </c>
      <c r="J23" s="24"/>
      <c r="K23" s="66"/>
      <c r="L23" s="24"/>
    </row>
    <row r="24" spans="1:12" x14ac:dyDescent="0.2">
      <c r="A24" s="43">
        <v>5100</v>
      </c>
      <c r="B24" s="43">
        <v>220</v>
      </c>
      <c r="C24" s="43">
        <v>4</v>
      </c>
      <c r="D24" s="43">
        <v>1</v>
      </c>
      <c r="E24" s="44" t="s">
        <v>18</v>
      </c>
      <c r="F24" s="53"/>
      <c r="G24" s="45">
        <v>214465.78</v>
      </c>
      <c r="H24" s="55"/>
      <c r="I24" s="45">
        <f t="shared" si="0"/>
        <v>214465.78</v>
      </c>
      <c r="J24" s="24"/>
      <c r="K24" s="66"/>
      <c r="L24" s="24"/>
    </row>
    <row r="25" spans="1:12" x14ac:dyDescent="0.2">
      <c r="A25" s="43">
        <v>5100</v>
      </c>
      <c r="B25" s="43">
        <v>230</v>
      </c>
      <c r="C25" s="43">
        <v>4</v>
      </c>
      <c r="D25" s="43">
        <v>1</v>
      </c>
      <c r="E25" s="44" t="s">
        <v>19</v>
      </c>
      <c r="F25" s="54"/>
      <c r="G25" s="27">
        <v>406400</v>
      </c>
      <c r="H25" s="56"/>
      <c r="I25" s="27">
        <f t="shared" si="0"/>
        <v>406400</v>
      </c>
      <c r="J25" s="24"/>
      <c r="K25" s="66"/>
      <c r="L25" s="24"/>
    </row>
    <row r="26" spans="1:12" x14ac:dyDescent="0.2">
      <c r="A26" s="43">
        <v>5100</v>
      </c>
      <c r="B26" s="43">
        <v>240</v>
      </c>
      <c r="C26" s="43">
        <v>4</v>
      </c>
      <c r="D26" s="43">
        <v>1</v>
      </c>
      <c r="E26" s="44" t="s">
        <v>21</v>
      </c>
      <c r="F26" s="54"/>
      <c r="G26" s="27">
        <v>38968.29</v>
      </c>
      <c r="H26" s="56"/>
      <c r="I26" s="27">
        <f t="shared" si="0"/>
        <v>38968.29</v>
      </c>
      <c r="J26" s="24"/>
      <c r="K26" s="66"/>
      <c r="L26" s="24"/>
    </row>
    <row r="27" spans="1:12" x14ac:dyDescent="0.2">
      <c r="A27" s="43">
        <v>5100</v>
      </c>
      <c r="B27" s="43">
        <v>250</v>
      </c>
      <c r="C27" s="43">
        <v>4</v>
      </c>
      <c r="D27" s="43">
        <v>1</v>
      </c>
      <c r="E27" s="44" t="s">
        <v>22</v>
      </c>
      <c r="F27" s="54"/>
      <c r="G27" s="27">
        <v>1682.08</v>
      </c>
      <c r="H27" s="56"/>
      <c r="I27" s="27">
        <f t="shared" si="0"/>
        <v>1682.08</v>
      </c>
      <c r="J27" s="23"/>
      <c r="K27" s="66"/>
      <c r="L27" s="24"/>
    </row>
    <row r="28" spans="1:12" ht="20.25" customHeight="1" x14ac:dyDescent="0.2">
      <c r="A28" s="43">
        <v>5100</v>
      </c>
      <c r="B28" s="43">
        <v>120</v>
      </c>
      <c r="C28" s="43">
        <v>5</v>
      </c>
      <c r="D28" s="43">
        <v>1</v>
      </c>
      <c r="E28" s="44" t="s">
        <v>45</v>
      </c>
      <c r="F28" s="54">
        <v>13.5</v>
      </c>
      <c r="G28" s="27">
        <v>756938.31</v>
      </c>
      <c r="H28" s="56"/>
      <c r="I28" s="27">
        <f t="shared" si="0"/>
        <v>756938.31</v>
      </c>
      <c r="J28" s="24"/>
      <c r="K28" s="66"/>
      <c r="L28" s="24"/>
    </row>
    <row r="29" spans="1:12" ht="20.25" customHeight="1" x14ac:dyDescent="0.2">
      <c r="A29" s="43">
        <v>5100</v>
      </c>
      <c r="B29" s="43">
        <v>210</v>
      </c>
      <c r="C29" s="43">
        <v>5</v>
      </c>
      <c r="D29" s="43">
        <v>1</v>
      </c>
      <c r="E29" s="44" t="s">
        <v>20</v>
      </c>
      <c r="F29" s="54"/>
      <c r="G29" s="27">
        <v>81900.73</v>
      </c>
      <c r="H29" s="56"/>
      <c r="I29" s="27">
        <f t="shared" si="0"/>
        <v>81900.73</v>
      </c>
      <c r="J29" s="24"/>
      <c r="K29" s="66"/>
      <c r="L29" s="24"/>
    </row>
    <row r="30" spans="1:12" ht="20.25" customHeight="1" x14ac:dyDescent="0.2">
      <c r="A30" s="43">
        <v>5100</v>
      </c>
      <c r="B30" s="43">
        <v>220</v>
      </c>
      <c r="C30" s="43">
        <v>5</v>
      </c>
      <c r="D30" s="43">
        <v>1</v>
      </c>
      <c r="E30" s="44" t="s">
        <v>18</v>
      </c>
      <c r="F30" s="54"/>
      <c r="G30" s="27">
        <v>57905.78</v>
      </c>
      <c r="H30" s="56"/>
      <c r="I30" s="27">
        <f t="shared" si="0"/>
        <v>57905.78</v>
      </c>
      <c r="J30" s="24"/>
      <c r="K30" s="66"/>
      <c r="L30" s="24"/>
    </row>
    <row r="31" spans="1:12" ht="20.25" customHeight="1" x14ac:dyDescent="0.2">
      <c r="A31" s="43">
        <v>5100</v>
      </c>
      <c r="B31" s="43">
        <v>230</v>
      </c>
      <c r="C31" s="43">
        <v>5</v>
      </c>
      <c r="D31" s="43">
        <v>1</v>
      </c>
      <c r="E31" s="44" t="s">
        <v>19</v>
      </c>
      <c r="F31" s="53"/>
      <c r="G31" s="45">
        <v>109728</v>
      </c>
      <c r="H31" s="55"/>
      <c r="I31" s="45">
        <f t="shared" si="0"/>
        <v>109728</v>
      </c>
      <c r="J31" s="24"/>
      <c r="K31" s="66"/>
      <c r="L31" s="24"/>
    </row>
    <row r="32" spans="1:12" ht="20.25" customHeight="1" x14ac:dyDescent="0.2">
      <c r="A32" s="43">
        <v>5100</v>
      </c>
      <c r="B32" s="43">
        <v>240</v>
      </c>
      <c r="C32" s="43">
        <v>5</v>
      </c>
      <c r="D32" s="43">
        <v>1</v>
      </c>
      <c r="E32" s="44" t="s">
        <v>21</v>
      </c>
      <c r="F32" s="54"/>
      <c r="G32" s="27">
        <v>10521.44</v>
      </c>
      <c r="H32" s="56"/>
      <c r="I32" s="27">
        <f t="shared" si="0"/>
        <v>10521.44</v>
      </c>
      <c r="J32" s="24"/>
      <c r="K32" s="66"/>
      <c r="L32" s="24"/>
    </row>
    <row r="33" spans="1:12" ht="20.25" customHeight="1" x14ac:dyDescent="0.2">
      <c r="A33" s="43">
        <v>5100</v>
      </c>
      <c r="B33" s="43">
        <v>250</v>
      </c>
      <c r="C33" s="43">
        <v>5</v>
      </c>
      <c r="D33" s="43">
        <v>1</v>
      </c>
      <c r="E33" s="44" t="s">
        <v>22</v>
      </c>
      <c r="F33" s="54"/>
      <c r="G33" s="27">
        <v>454.16</v>
      </c>
      <c r="H33" s="56"/>
      <c r="I33" s="27">
        <f t="shared" si="0"/>
        <v>454.16</v>
      </c>
      <c r="J33" s="23"/>
      <c r="K33" s="66"/>
      <c r="L33" s="24"/>
    </row>
    <row r="34" spans="1:12" ht="20.25" customHeight="1" x14ac:dyDescent="0.2">
      <c r="A34" s="43">
        <v>5100</v>
      </c>
      <c r="B34" s="43">
        <v>120</v>
      </c>
      <c r="C34" s="43">
        <v>6</v>
      </c>
      <c r="D34" s="43">
        <v>1</v>
      </c>
      <c r="E34" s="44" t="s">
        <v>46</v>
      </c>
      <c r="F34" s="54">
        <v>23.5</v>
      </c>
      <c r="G34" s="27">
        <v>1317633.21</v>
      </c>
      <c r="H34" s="56"/>
      <c r="I34" s="27">
        <f t="shared" si="0"/>
        <v>1317633.21</v>
      </c>
      <c r="J34" s="24"/>
      <c r="K34" s="66"/>
      <c r="L34" s="24"/>
    </row>
    <row r="35" spans="1:12" ht="20.25" customHeight="1" x14ac:dyDescent="0.2">
      <c r="A35" s="43">
        <v>5100</v>
      </c>
      <c r="B35" s="43">
        <v>210</v>
      </c>
      <c r="C35" s="43">
        <v>6</v>
      </c>
      <c r="D35" s="43">
        <v>1</v>
      </c>
      <c r="E35" s="44" t="s">
        <v>20</v>
      </c>
      <c r="F35" s="54"/>
      <c r="G35" s="27">
        <v>142567.91</v>
      </c>
      <c r="H35" s="56"/>
      <c r="I35" s="27">
        <f t="shared" si="0"/>
        <v>142567.91</v>
      </c>
      <c r="J35" s="24"/>
      <c r="K35" s="66"/>
      <c r="L35" s="24"/>
    </row>
    <row r="36" spans="1:12" ht="20.25" customHeight="1" x14ac:dyDescent="0.2">
      <c r="A36" s="43">
        <v>5100</v>
      </c>
      <c r="B36" s="43">
        <v>220</v>
      </c>
      <c r="C36" s="43">
        <v>6</v>
      </c>
      <c r="D36" s="43">
        <v>1</v>
      </c>
      <c r="E36" s="44" t="s">
        <v>18</v>
      </c>
      <c r="F36" s="54"/>
      <c r="G36" s="27">
        <v>100798.94</v>
      </c>
      <c r="H36" s="56"/>
      <c r="I36" s="27">
        <f t="shared" si="0"/>
        <v>100798.94</v>
      </c>
      <c r="J36" s="24"/>
      <c r="K36" s="66"/>
      <c r="L36" s="24"/>
    </row>
    <row r="37" spans="1:12" ht="20.25" customHeight="1" x14ac:dyDescent="0.2">
      <c r="A37" s="43">
        <v>5100</v>
      </c>
      <c r="B37" s="43">
        <v>230</v>
      </c>
      <c r="C37" s="43">
        <v>6</v>
      </c>
      <c r="D37" s="43">
        <v>1</v>
      </c>
      <c r="E37" s="44" t="s">
        <v>19</v>
      </c>
      <c r="F37" s="54"/>
      <c r="G37" s="27">
        <v>191008</v>
      </c>
      <c r="H37" s="56"/>
      <c r="I37" s="27">
        <f t="shared" si="0"/>
        <v>191008</v>
      </c>
      <c r="J37" s="24"/>
      <c r="K37" s="66"/>
      <c r="L37" s="24"/>
    </row>
    <row r="38" spans="1:12" ht="20.25" customHeight="1" x14ac:dyDescent="0.2">
      <c r="A38" s="43">
        <v>5100</v>
      </c>
      <c r="B38" s="43">
        <v>240</v>
      </c>
      <c r="C38" s="43">
        <v>6</v>
      </c>
      <c r="D38" s="43">
        <v>1</v>
      </c>
      <c r="E38" s="44" t="s">
        <v>21</v>
      </c>
      <c r="F38" s="53"/>
      <c r="G38" s="45">
        <v>18315.099999999999</v>
      </c>
      <c r="H38" s="55"/>
      <c r="I38" s="45">
        <f t="shared" si="0"/>
        <v>18315.099999999999</v>
      </c>
      <c r="J38" s="24"/>
      <c r="K38" s="66"/>
      <c r="L38" s="24"/>
    </row>
    <row r="39" spans="1:12" ht="20.25" customHeight="1" x14ac:dyDescent="0.2">
      <c r="A39" s="43">
        <v>5100</v>
      </c>
      <c r="B39" s="43">
        <v>250</v>
      </c>
      <c r="C39" s="43">
        <v>6</v>
      </c>
      <c r="D39" s="43">
        <v>1</v>
      </c>
      <c r="E39" s="44" t="s">
        <v>22</v>
      </c>
      <c r="F39" s="54"/>
      <c r="G39" s="27">
        <v>790.58</v>
      </c>
      <c r="H39" s="56"/>
      <c r="I39" s="27">
        <f t="shared" si="0"/>
        <v>790.58</v>
      </c>
      <c r="J39" s="23"/>
      <c r="K39" s="66"/>
      <c r="L39" s="24"/>
    </row>
    <row r="40" spans="1:12" ht="20.25" customHeight="1" x14ac:dyDescent="0.2">
      <c r="A40" s="43">
        <v>5100</v>
      </c>
      <c r="B40" s="43">
        <v>120</v>
      </c>
      <c r="C40" s="43">
        <v>7</v>
      </c>
      <c r="D40" s="43">
        <v>1</v>
      </c>
      <c r="E40" s="44" t="s">
        <v>47</v>
      </c>
      <c r="F40" s="54">
        <v>34.5</v>
      </c>
      <c r="G40" s="27">
        <v>3876173.28</v>
      </c>
      <c r="H40" s="56"/>
      <c r="I40" s="27">
        <f t="shared" si="0"/>
        <v>3876173.28</v>
      </c>
      <c r="J40" s="24"/>
      <c r="K40" s="24"/>
      <c r="L40" s="24"/>
    </row>
    <row r="41" spans="1:12" ht="20.25" customHeight="1" x14ac:dyDescent="0.2">
      <c r="A41" s="43">
        <v>5100</v>
      </c>
      <c r="B41" s="43">
        <v>210</v>
      </c>
      <c r="C41" s="43">
        <v>7</v>
      </c>
      <c r="D41" s="43">
        <v>1</v>
      </c>
      <c r="E41" s="44" t="s">
        <v>20</v>
      </c>
      <c r="F41" s="54"/>
      <c r="G41" s="27">
        <v>419401.95</v>
      </c>
      <c r="H41" s="56"/>
      <c r="I41" s="27">
        <f t="shared" si="0"/>
        <v>419401.95</v>
      </c>
      <c r="J41" s="24"/>
      <c r="K41" s="24"/>
      <c r="L41" s="24"/>
    </row>
    <row r="42" spans="1:12" ht="20.25" customHeight="1" x14ac:dyDescent="0.2">
      <c r="A42" s="43">
        <v>5100</v>
      </c>
      <c r="B42" s="43">
        <v>220</v>
      </c>
      <c r="C42" s="43">
        <v>7</v>
      </c>
      <c r="D42" s="43">
        <v>1</v>
      </c>
      <c r="E42" s="44" t="s">
        <v>18</v>
      </c>
      <c r="F42" s="54"/>
      <c r="G42" s="27">
        <v>296527.26</v>
      </c>
      <c r="H42" s="56"/>
      <c r="I42" s="27">
        <f t="shared" si="0"/>
        <v>296527.26</v>
      </c>
      <c r="J42" s="24"/>
      <c r="K42" s="24"/>
      <c r="L42" s="24"/>
    </row>
    <row r="43" spans="1:12" ht="20.25" customHeight="1" x14ac:dyDescent="0.2">
      <c r="A43" s="43">
        <v>5100</v>
      </c>
      <c r="B43" s="43">
        <v>230</v>
      </c>
      <c r="C43" s="43">
        <v>7</v>
      </c>
      <c r="D43" s="43">
        <v>1</v>
      </c>
      <c r="E43" s="44" t="s">
        <v>19</v>
      </c>
      <c r="F43" s="54"/>
      <c r="G43" s="27">
        <v>563592</v>
      </c>
      <c r="H43" s="56"/>
      <c r="I43" s="27">
        <f t="shared" si="0"/>
        <v>563592</v>
      </c>
      <c r="J43" s="24"/>
      <c r="K43" s="24"/>
      <c r="L43" s="24"/>
    </row>
    <row r="44" spans="1:12" ht="20.25" customHeight="1" x14ac:dyDescent="0.2">
      <c r="A44" s="43">
        <v>5100</v>
      </c>
      <c r="B44" s="43">
        <v>240</v>
      </c>
      <c r="C44" s="43">
        <v>7</v>
      </c>
      <c r="D44" s="43">
        <v>1</v>
      </c>
      <c r="E44" s="44" t="s">
        <v>21</v>
      </c>
      <c r="F44" s="54"/>
      <c r="G44" s="27">
        <v>53878.81</v>
      </c>
      <c r="H44" s="56"/>
      <c r="I44" s="27">
        <f t="shared" si="0"/>
        <v>53878.81</v>
      </c>
      <c r="J44" s="24"/>
      <c r="K44" s="24"/>
      <c r="L44" s="24"/>
    </row>
    <row r="45" spans="1:12" ht="20.25" customHeight="1" x14ac:dyDescent="0.2">
      <c r="A45" s="43">
        <v>5100</v>
      </c>
      <c r="B45" s="43">
        <v>250</v>
      </c>
      <c r="C45" s="43">
        <v>7</v>
      </c>
      <c r="D45" s="43">
        <v>1</v>
      </c>
      <c r="E45" s="44" t="s">
        <v>22</v>
      </c>
      <c r="F45" s="53"/>
      <c r="G45" s="45">
        <v>2325.6999999999998</v>
      </c>
      <c r="H45" s="55"/>
      <c r="I45" s="45">
        <f t="shared" si="0"/>
        <v>2325.6999999999998</v>
      </c>
      <c r="J45" s="23"/>
      <c r="K45" s="24"/>
      <c r="L45" s="24"/>
    </row>
    <row r="46" spans="1:12" ht="30.75" customHeight="1" x14ac:dyDescent="0.2">
      <c r="A46" s="43">
        <v>5100</v>
      </c>
      <c r="B46" s="43">
        <v>130</v>
      </c>
      <c r="C46" s="43">
        <v>8</v>
      </c>
      <c r="D46" s="43">
        <v>1</v>
      </c>
      <c r="E46" s="32" t="s">
        <v>48</v>
      </c>
      <c r="F46" s="25">
        <v>40</v>
      </c>
      <c r="G46" s="26">
        <v>3566753.11</v>
      </c>
      <c r="H46" s="27"/>
      <c r="I46" s="27">
        <f t="shared" si="0"/>
        <v>3566753.11</v>
      </c>
      <c r="J46" s="24"/>
      <c r="K46" s="24"/>
      <c r="L46" s="24"/>
    </row>
    <row r="47" spans="1:12" x14ac:dyDescent="0.2">
      <c r="A47" s="25">
        <v>5100</v>
      </c>
      <c r="B47" s="25">
        <v>210</v>
      </c>
      <c r="C47" s="25">
        <v>8</v>
      </c>
      <c r="D47" s="25">
        <v>1</v>
      </c>
      <c r="E47" s="19" t="s">
        <v>20</v>
      </c>
      <c r="F47" s="25"/>
      <c r="G47" s="39">
        <v>385922.69</v>
      </c>
      <c r="H47" s="27"/>
      <c r="I47" s="27">
        <f t="shared" si="0"/>
        <v>385922.69</v>
      </c>
      <c r="J47" s="24"/>
      <c r="K47" s="24"/>
      <c r="L47" s="24"/>
    </row>
    <row r="48" spans="1:12" x14ac:dyDescent="0.2">
      <c r="A48" s="25">
        <v>5100</v>
      </c>
      <c r="B48" s="25">
        <v>220</v>
      </c>
      <c r="C48" s="25">
        <v>8</v>
      </c>
      <c r="D48" s="25">
        <v>1</v>
      </c>
      <c r="E48" s="19" t="s">
        <v>18</v>
      </c>
      <c r="F48" s="25"/>
      <c r="G48" s="39">
        <v>272856.61</v>
      </c>
      <c r="H48" s="27"/>
      <c r="I48" s="27">
        <f t="shared" si="0"/>
        <v>272856.61</v>
      </c>
      <c r="J48" s="24"/>
      <c r="K48" s="24"/>
      <c r="L48" s="24"/>
    </row>
    <row r="49" spans="1:12" x14ac:dyDescent="0.2">
      <c r="A49" s="25">
        <v>5100</v>
      </c>
      <c r="B49" s="25">
        <v>230</v>
      </c>
      <c r="C49" s="25">
        <v>8</v>
      </c>
      <c r="D49" s="25">
        <v>1</v>
      </c>
      <c r="E49" s="19" t="s">
        <v>19</v>
      </c>
      <c r="F49" s="25"/>
      <c r="G49" s="39">
        <v>653440</v>
      </c>
      <c r="H49" s="27"/>
      <c r="I49" s="27">
        <f t="shared" si="0"/>
        <v>653440</v>
      </c>
      <c r="J49" s="24"/>
      <c r="K49" s="24"/>
      <c r="L49" s="24"/>
    </row>
    <row r="50" spans="1:12" x14ac:dyDescent="0.2">
      <c r="A50" s="25">
        <v>5100</v>
      </c>
      <c r="B50" s="25">
        <v>240</v>
      </c>
      <c r="C50" s="25">
        <v>8</v>
      </c>
      <c r="D50" s="25">
        <v>1</v>
      </c>
      <c r="E50" s="19" t="s">
        <v>21</v>
      </c>
      <c r="F50" s="25"/>
      <c r="G50" s="39">
        <v>49577.87</v>
      </c>
      <c r="H50" s="27"/>
      <c r="I50" s="27">
        <f t="shared" si="0"/>
        <v>49577.87</v>
      </c>
      <c r="J50" s="24"/>
      <c r="K50" s="24"/>
      <c r="L50" s="24"/>
    </row>
    <row r="51" spans="1:12" x14ac:dyDescent="0.2">
      <c r="A51" s="25">
        <v>5100</v>
      </c>
      <c r="B51" s="25">
        <v>250</v>
      </c>
      <c r="C51" s="25">
        <v>8</v>
      </c>
      <c r="D51" s="25">
        <v>1</v>
      </c>
      <c r="E51" s="19" t="s">
        <v>22</v>
      </c>
      <c r="F51" s="25"/>
      <c r="G51" s="39">
        <v>2141.65</v>
      </c>
      <c r="H51" s="27"/>
      <c r="I51" s="27">
        <f t="shared" si="0"/>
        <v>2141.65</v>
      </c>
      <c r="J51" s="23"/>
      <c r="K51" s="24"/>
      <c r="L51" s="24"/>
    </row>
    <row r="52" spans="1:12" x14ac:dyDescent="0.2">
      <c r="A52" s="25">
        <v>5100</v>
      </c>
      <c r="B52" s="25">
        <v>120</v>
      </c>
      <c r="C52" s="25">
        <v>9</v>
      </c>
      <c r="D52" s="25">
        <v>1</v>
      </c>
      <c r="E52" s="19" t="s">
        <v>49</v>
      </c>
      <c r="F52" s="25">
        <v>2</v>
      </c>
      <c r="G52" s="39">
        <v>225246.36</v>
      </c>
      <c r="H52" s="27"/>
      <c r="I52" s="27">
        <f>SUM(G52:H52)</f>
        <v>225246.36</v>
      </c>
      <c r="J52" s="23"/>
      <c r="K52" s="24"/>
      <c r="L52" s="24"/>
    </row>
    <row r="53" spans="1:12" x14ac:dyDescent="0.2">
      <c r="A53" s="25">
        <v>5100</v>
      </c>
      <c r="B53" s="25">
        <v>210</v>
      </c>
      <c r="C53" s="25">
        <v>9</v>
      </c>
      <c r="D53" s="25">
        <v>1</v>
      </c>
      <c r="E53" s="19" t="s">
        <v>20</v>
      </c>
      <c r="F53" s="25"/>
      <c r="G53" s="39">
        <v>24371.66</v>
      </c>
      <c r="H53" s="27"/>
      <c r="I53" s="27">
        <f t="shared" si="0"/>
        <v>24371.66</v>
      </c>
      <c r="J53" s="23"/>
      <c r="K53" s="24"/>
      <c r="L53" s="24"/>
    </row>
    <row r="54" spans="1:12" x14ac:dyDescent="0.2">
      <c r="A54" s="25">
        <v>5100</v>
      </c>
      <c r="B54" s="25">
        <v>220</v>
      </c>
      <c r="C54" s="25">
        <v>9</v>
      </c>
      <c r="D54" s="25">
        <v>1</v>
      </c>
      <c r="E54" s="19" t="s">
        <v>18</v>
      </c>
      <c r="F54" s="25"/>
      <c r="G54" s="39">
        <v>17231.349999999999</v>
      </c>
      <c r="H54" s="27"/>
      <c r="I54" s="27">
        <f t="shared" si="0"/>
        <v>17231.349999999999</v>
      </c>
      <c r="J54" s="23"/>
      <c r="K54" s="24"/>
      <c r="L54" s="24"/>
    </row>
    <row r="55" spans="1:12" x14ac:dyDescent="0.2">
      <c r="A55" s="25">
        <v>5100</v>
      </c>
      <c r="B55" s="25">
        <v>230</v>
      </c>
      <c r="C55" s="25">
        <v>9</v>
      </c>
      <c r="D55" s="25">
        <v>1</v>
      </c>
      <c r="E55" s="19" t="s">
        <v>19</v>
      </c>
      <c r="F55" s="25"/>
      <c r="G55" s="39">
        <v>32672</v>
      </c>
      <c r="H55" s="27"/>
      <c r="I55" s="27">
        <f t="shared" si="0"/>
        <v>32672</v>
      </c>
      <c r="J55" s="23"/>
      <c r="K55" s="24"/>
      <c r="L55" s="24"/>
    </row>
    <row r="56" spans="1:12" x14ac:dyDescent="0.2">
      <c r="A56" s="25">
        <v>5100</v>
      </c>
      <c r="B56" s="25">
        <v>240</v>
      </c>
      <c r="C56" s="25">
        <v>9</v>
      </c>
      <c r="D56" s="25">
        <v>1</v>
      </c>
      <c r="E56" s="19" t="s">
        <v>21</v>
      </c>
      <c r="F56" s="25"/>
      <c r="G56" s="39">
        <v>3130.92</v>
      </c>
      <c r="H56" s="27"/>
      <c r="I56" s="27">
        <f t="shared" si="0"/>
        <v>3130.92</v>
      </c>
      <c r="J56" s="23"/>
      <c r="K56" s="24"/>
      <c r="L56" s="24"/>
    </row>
    <row r="57" spans="1:12" x14ac:dyDescent="0.2">
      <c r="A57" s="25">
        <v>5100</v>
      </c>
      <c r="B57" s="25">
        <v>250</v>
      </c>
      <c r="C57" s="25">
        <v>9</v>
      </c>
      <c r="D57" s="25">
        <v>1</v>
      </c>
      <c r="E57" s="19" t="s">
        <v>22</v>
      </c>
      <c r="F57" s="25"/>
      <c r="G57" s="39">
        <v>135.15</v>
      </c>
      <c r="H57" s="27"/>
      <c r="I57" s="27">
        <f t="shared" si="0"/>
        <v>135.15</v>
      </c>
      <c r="J57" s="23"/>
      <c r="K57" s="24"/>
      <c r="L57" s="24"/>
    </row>
    <row r="58" spans="1:12" x14ac:dyDescent="0.2">
      <c r="A58" s="25">
        <v>5100</v>
      </c>
      <c r="B58" s="25">
        <v>150</v>
      </c>
      <c r="C58" s="25">
        <v>10</v>
      </c>
      <c r="D58" s="25">
        <v>1</v>
      </c>
      <c r="E58" s="19" t="s">
        <v>50</v>
      </c>
      <c r="F58" s="25">
        <v>2</v>
      </c>
      <c r="G58" s="39">
        <v>100235.5</v>
      </c>
      <c r="H58" s="27"/>
      <c r="I58" s="27">
        <f>SUM(G58:H58)</f>
        <v>100235.5</v>
      </c>
      <c r="J58" s="24"/>
      <c r="K58" s="66"/>
      <c r="L58" s="24"/>
    </row>
    <row r="59" spans="1:12" x14ac:dyDescent="0.2">
      <c r="A59" s="25">
        <v>5100</v>
      </c>
      <c r="B59" s="25">
        <v>210</v>
      </c>
      <c r="C59" s="25">
        <v>10</v>
      </c>
      <c r="D59" s="25">
        <v>1</v>
      </c>
      <c r="E59" s="19" t="s">
        <v>20</v>
      </c>
      <c r="F59" s="25"/>
      <c r="G59" s="39">
        <v>10845.48</v>
      </c>
      <c r="H59" s="27"/>
      <c r="I59" s="27">
        <f t="shared" ref="I59:I150" si="1">SUM(G59:H59)</f>
        <v>10845.48</v>
      </c>
      <c r="J59" s="24"/>
      <c r="K59" s="66"/>
      <c r="L59" s="24"/>
    </row>
    <row r="60" spans="1:12" x14ac:dyDescent="0.2">
      <c r="A60" s="25">
        <v>5100</v>
      </c>
      <c r="B60" s="25">
        <v>220</v>
      </c>
      <c r="C60" s="25">
        <v>10</v>
      </c>
      <c r="D60" s="25">
        <v>1</v>
      </c>
      <c r="E60" s="19" t="s">
        <v>18</v>
      </c>
      <c r="F60" s="25"/>
      <c r="G60" s="39">
        <v>7668.02</v>
      </c>
      <c r="H60" s="27"/>
      <c r="I60" s="27">
        <f t="shared" si="1"/>
        <v>7668.02</v>
      </c>
      <c r="J60" s="24"/>
      <c r="K60" s="66"/>
      <c r="L60" s="24"/>
    </row>
    <row r="61" spans="1:12" x14ac:dyDescent="0.2">
      <c r="A61" s="25">
        <v>5100</v>
      </c>
      <c r="B61" s="25">
        <v>230</v>
      </c>
      <c r="C61" s="25">
        <v>10</v>
      </c>
      <c r="D61" s="25">
        <v>1</v>
      </c>
      <c r="E61" s="19" t="s">
        <v>19</v>
      </c>
      <c r="F61" s="25"/>
      <c r="G61" s="39">
        <v>16256</v>
      </c>
      <c r="H61" s="27"/>
      <c r="I61" s="27">
        <f t="shared" si="1"/>
        <v>16256</v>
      </c>
      <c r="J61" s="24"/>
      <c r="K61" s="66"/>
      <c r="L61" s="24"/>
    </row>
    <row r="62" spans="1:12" x14ac:dyDescent="0.2">
      <c r="A62" s="25">
        <v>5100</v>
      </c>
      <c r="B62" s="25">
        <v>240</v>
      </c>
      <c r="C62" s="25">
        <v>10</v>
      </c>
      <c r="D62" s="25">
        <v>1</v>
      </c>
      <c r="E62" s="19" t="s">
        <v>21</v>
      </c>
      <c r="F62" s="25"/>
      <c r="G62" s="39">
        <v>1393.27</v>
      </c>
      <c r="H62" s="27"/>
      <c r="I62" s="27">
        <f t="shared" si="1"/>
        <v>1393.27</v>
      </c>
      <c r="J62" s="24"/>
      <c r="K62" s="66"/>
      <c r="L62" s="24"/>
    </row>
    <row r="63" spans="1:12" x14ac:dyDescent="0.2">
      <c r="A63" s="25">
        <v>5100</v>
      </c>
      <c r="B63" s="25">
        <v>250</v>
      </c>
      <c r="C63" s="25">
        <v>10</v>
      </c>
      <c r="D63" s="25">
        <v>1</v>
      </c>
      <c r="E63" s="19" t="s">
        <v>22</v>
      </c>
      <c r="F63" s="25"/>
      <c r="G63" s="39">
        <v>60.14</v>
      </c>
      <c r="H63" s="27"/>
      <c r="I63" s="27">
        <f t="shared" si="1"/>
        <v>60.14</v>
      </c>
      <c r="J63" s="23"/>
      <c r="K63" s="66"/>
      <c r="L63" s="24"/>
    </row>
    <row r="64" spans="1:12" x14ac:dyDescent="0.2">
      <c r="A64" s="25">
        <v>5100</v>
      </c>
      <c r="B64" s="25">
        <v>160</v>
      </c>
      <c r="C64" s="25">
        <v>11</v>
      </c>
      <c r="D64" s="25">
        <v>1</v>
      </c>
      <c r="E64" s="32" t="s">
        <v>51</v>
      </c>
      <c r="F64" s="25"/>
      <c r="G64" s="26">
        <v>4819285.71</v>
      </c>
      <c r="H64" s="27"/>
      <c r="I64" s="27">
        <f t="shared" si="1"/>
        <v>4819285.71</v>
      </c>
      <c r="J64" s="24"/>
      <c r="K64" s="24"/>
      <c r="L64" s="24"/>
    </row>
    <row r="65" spans="1:13" x14ac:dyDescent="0.2">
      <c r="A65" s="25">
        <v>5100</v>
      </c>
      <c r="B65" s="25">
        <v>210</v>
      </c>
      <c r="C65" s="25">
        <v>11</v>
      </c>
      <c r="D65" s="25">
        <v>1</v>
      </c>
      <c r="E65" s="19" t="s">
        <v>20</v>
      </c>
      <c r="F65" s="25"/>
      <c r="G65" s="39">
        <v>521446.71</v>
      </c>
      <c r="H65" s="27"/>
      <c r="I65" s="27">
        <f t="shared" si="1"/>
        <v>521446.71</v>
      </c>
      <c r="J65" s="24"/>
      <c r="K65" s="24"/>
      <c r="L65" s="24"/>
    </row>
    <row r="66" spans="1:13" x14ac:dyDescent="0.2">
      <c r="A66" s="25">
        <v>5100</v>
      </c>
      <c r="B66" s="25">
        <v>220</v>
      </c>
      <c r="C66" s="25">
        <v>11</v>
      </c>
      <c r="D66" s="25">
        <v>1</v>
      </c>
      <c r="E66" s="19" t="s">
        <v>18</v>
      </c>
      <c r="F66" s="25"/>
      <c r="G66" s="39">
        <v>368675.36</v>
      </c>
      <c r="H66" s="27"/>
      <c r="I66" s="27">
        <f t="shared" si="1"/>
        <v>368675.36</v>
      </c>
      <c r="J66" s="23"/>
      <c r="K66" s="24"/>
      <c r="L66" s="24"/>
    </row>
    <row r="67" spans="1:13" x14ac:dyDescent="0.2">
      <c r="A67" s="25">
        <v>5100</v>
      </c>
      <c r="B67" s="25">
        <v>369</v>
      </c>
      <c r="C67" s="25">
        <v>12</v>
      </c>
      <c r="D67" s="25">
        <v>1</v>
      </c>
      <c r="E67" s="32" t="s">
        <v>52</v>
      </c>
      <c r="F67" s="25"/>
      <c r="G67" s="26">
        <v>3335000</v>
      </c>
      <c r="H67" s="27">
        <v>1665000</v>
      </c>
      <c r="I67" s="27">
        <f t="shared" si="1"/>
        <v>5000000</v>
      </c>
      <c r="J67" s="23"/>
      <c r="K67" s="24"/>
      <c r="L67" s="24"/>
    </row>
    <row r="68" spans="1:13" x14ac:dyDescent="0.2">
      <c r="A68" s="25">
        <v>6100</v>
      </c>
      <c r="B68" s="25">
        <v>730</v>
      </c>
      <c r="C68" s="25">
        <v>13</v>
      </c>
      <c r="D68" s="25">
        <v>1</v>
      </c>
      <c r="E68" s="19" t="s">
        <v>53</v>
      </c>
      <c r="F68" s="25"/>
      <c r="G68" s="26">
        <v>46900</v>
      </c>
      <c r="H68" s="27">
        <v>23100</v>
      </c>
      <c r="I68" s="27">
        <f t="shared" si="1"/>
        <v>70000</v>
      </c>
      <c r="J68" s="23"/>
      <c r="K68" s="67"/>
      <c r="L68" s="24"/>
    </row>
    <row r="69" spans="1:13" x14ac:dyDescent="0.2">
      <c r="A69" s="25">
        <v>5100</v>
      </c>
      <c r="B69" s="25">
        <v>510</v>
      </c>
      <c r="C69" s="25">
        <v>14</v>
      </c>
      <c r="D69" s="25">
        <v>1</v>
      </c>
      <c r="E69" s="19" t="s">
        <v>54</v>
      </c>
      <c r="F69" s="25"/>
      <c r="G69" s="26">
        <v>134000</v>
      </c>
      <c r="H69" s="27">
        <v>66000</v>
      </c>
      <c r="I69" s="27">
        <f t="shared" si="1"/>
        <v>200000</v>
      </c>
      <c r="J69" s="23"/>
      <c r="K69" s="24"/>
      <c r="L69" s="24"/>
    </row>
    <row r="70" spans="1:13" x14ac:dyDescent="0.2">
      <c r="A70" s="25">
        <v>5100</v>
      </c>
      <c r="B70" s="25">
        <v>110</v>
      </c>
      <c r="C70" s="25">
        <v>15</v>
      </c>
      <c r="D70" s="25">
        <v>1</v>
      </c>
      <c r="E70" s="19" t="s">
        <v>55</v>
      </c>
      <c r="F70" s="25"/>
      <c r="G70" s="39">
        <v>793022.02</v>
      </c>
      <c r="H70" s="27"/>
      <c r="I70" s="27">
        <f>SUM(G70:H70)</f>
        <v>793022.02</v>
      </c>
      <c r="J70" s="24"/>
      <c r="K70" s="35"/>
      <c r="L70" s="35"/>
      <c r="M70" s="36"/>
    </row>
    <row r="71" spans="1:13" x14ac:dyDescent="0.2">
      <c r="A71" s="25">
        <v>5100</v>
      </c>
      <c r="B71" s="25">
        <v>210</v>
      </c>
      <c r="C71" s="25">
        <v>15</v>
      </c>
      <c r="D71" s="25">
        <v>1</v>
      </c>
      <c r="E71" s="19" t="s">
        <v>20</v>
      </c>
      <c r="F71" s="25"/>
      <c r="G71" s="39">
        <v>85804.98</v>
      </c>
      <c r="H71" s="27"/>
      <c r="I71" s="27">
        <f t="shared" ref="I71:I75" si="2">SUM(G71:H71)</f>
        <v>85804.98</v>
      </c>
      <c r="J71" s="24"/>
      <c r="K71" s="24"/>
      <c r="L71" s="24"/>
    </row>
    <row r="72" spans="1:13" s="10" customFormat="1" x14ac:dyDescent="0.2">
      <c r="A72" s="25">
        <v>5100</v>
      </c>
      <c r="B72" s="25">
        <v>220</v>
      </c>
      <c r="C72" s="25">
        <v>15</v>
      </c>
      <c r="D72" s="25">
        <v>1</v>
      </c>
      <c r="E72" s="19" t="s">
        <v>18</v>
      </c>
      <c r="F72" s="25"/>
      <c r="G72" s="39">
        <v>60666.18</v>
      </c>
      <c r="H72" s="27"/>
      <c r="I72" s="27">
        <f t="shared" si="2"/>
        <v>60666.18</v>
      </c>
      <c r="J72" s="24"/>
      <c r="K72" s="24"/>
      <c r="L72" s="24"/>
    </row>
    <row r="73" spans="1:13" s="10" customFormat="1" x14ac:dyDescent="0.2">
      <c r="A73" s="25">
        <v>5100</v>
      </c>
      <c r="B73" s="25">
        <v>230</v>
      </c>
      <c r="C73" s="25">
        <v>15</v>
      </c>
      <c r="D73" s="25">
        <v>1</v>
      </c>
      <c r="E73" s="19" t="s">
        <v>19</v>
      </c>
      <c r="F73" s="25"/>
      <c r="G73" s="39">
        <v>49008</v>
      </c>
      <c r="H73" s="27"/>
      <c r="I73" s="27">
        <f t="shared" si="2"/>
        <v>49008</v>
      </c>
      <c r="J73" s="24"/>
      <c r="K73" s="24"/>
      <c r="L73" s="24"/>
    </row>
    <row r="74" spans="1:13" s="10" customFormat="1" x14ac:dyDescent="0.2">
      <c r="A74" s="25">
        <v>5100</v>
      </c>
      <c r="B74" s="25">
        <v>240</v>
      </c>
      <c r="C74" s="25">
        <v>15</v>
      </c>
      <c r="D74" s="25">
        <v>1</v>
      </c>
      <c r="E74" s="19" t="s">
        <v>21</v>
      </c>
      <c r="F74" s="25"/>
      <c r="G74" s="39">
        <v>11023.01</v>
      </c>
      <c r="H74" s="27"/>
      <c r="I74" s="27">
        <f t="shared" si="2"/>
        <v>11023.01</v>
      </c>
      <c r="J74" s="24"/>
      <c r="K74" s="24"/>
      <c r="L74" s="24"/>
    </row>
    <row r="75" spans="1:13" s="10" customFormat="1" x14ac:dyDescent="0.2">
      <c r="A75" s="25">
        <v>5100</v>
      </c>
      <c r="B75" s="25">
        <v>250</v>
      </c>
      <c r="C75" s="25">
        <v>15</v>
      </c>
      <c r="D75" s="25">
        <v>1</v>
      </c>
      <c r="E75" s="19" t="s">
        <v>22</v>
      </c>
      <c r="F75" s="25"/>
      <c r="G75" s="39">
        <v>475.81</v>
      </c>
      <c r="H75" s="27"/>
      <c r="I75" s="27">
        <f t="shared" si="2"/>
        <v>475.81</v>
      </c>
      <c r="J75" s="23"/>
      <c r="K75" s="24"/>
      <c r="L75" s="24"/>
    </row>
    <row r="76" spans="1:13" s="10" customFormat="1" x14ac:dyDescent="0.2">
      <c r="A76" s="43">
        <v>5100</v>
      </c>
      <c r="B76" s="43">
        <v>393</v>
      </c>
      <c r="C76" s="46">
        <v>16</v>
      </c>
      <c r="D76" s="46">
        <v>1</v>
      </c>
      <c r="E76" s="44" t="s">
        <v>23</v>
      </c>
      <c r="F76" s="46"/>
      <c r="G76" s="28">
        <v>5885459.1200000001</v>
      </c>
      <c r="H76" s="28">
        <v>2898808.2250000001</v>
      </c>
      <c r="I76" s="9">
        <f t="shared" si="1"/>
        <v>8784267.3450000007</v>
      </c>
      <c r="J76" s="23"/>
      <c r="K76" s="35"/>
      <c r="L76" s="24"/>
    </row>
    <row r="77" spans="1:13" s="10" customFormat="1" x14ac:dyDescent="0.2">
      <c r="A77" s="47"/>
      <c r="B77" s="47"/>
      <c r="C77" s="48"/>
      <c r="D77" s="48"/>
      <c r="E77" s="49"/>
      <c r="F77" s="48"/>
      <c r="G77" s="5"/>
      <c r="H77" s="5"/>
      <c r="I77" s="6"/>
      <c r="J77" s="23"/>
      <c r="K77" s="24"/>
      <c r="L77" s="24"/>
    </row>
    <row r="78" spans="1:13" s="10" customFormat="1" ht="30" x14ac:dyDescent="0.2">
      <c r="A78" s="43">
        <v>6400</v>
      </c>
      <c r="B78" s="43">
        <v>120</v>
      </c>
      <c r="C78" s="46">
        <v>1</v>
      </c>
      <c r="D78" s="46" t="s">
        <v>24</v>
      </c>
      <c r="E78" s="50" t="s">
        <v>25</v>
      </c>
      <c r="F78" s="46"/>
      <c r="G78" s="8">
        <v>90450</v>
      </c>
      <c r="H78" s="8">
        <v>44550</v>
      </c>
      <c r="I78" s="9">
        <f t="shared" si="1"/>
        <v>135000</v>
      </c>
      <c r="J78" s="23"/>
      <c r="K78" s="24"/>
      <c r="L78" s="24"/>
    </row>
    <row r="79" spans="1:13" s="10" customFormat="1" ht="30" x14ac:dyDescent="0.2">
      <c r="A79" s="43">
        <v>6400</v>
      </c>
      <c r="B79" s="43">
        <v>110</v>
      </c>
      <c r="C79" s="46">
        <v>2</v>
      </c>
      <c r="D79" s="46" t="s">
        <v>24</v>
      </c>
      <c r="E79" s="50" t="s">
        <v>56</v>
      </c>
      <c r="F79" s="46"/>
      <c r="G79" s="8">
        <v>226460</v>
      </c>
      <c r="H79" s="8">
        <v>111540</v>
      </c>
      <c r="I79" s="9">
        <f t="shared" si="1"/>
        <v>338000</v>
      </c>
      <c r="J79" s="23"/>
      <c r="K79" s="24"/>
      <c r="L79" s="24"/>
    </row>
    <row r="80" spans="1:13" s="10" customFormat="1" ht="30" x14ac:dyDescent="0.2">
      <c r="A80" s="25">
        <v>6400</v>
      </c>
      <c r="B80" s="25">
        <v>120</v>
      </c>
      <c r="C80" s="25">
        <v>3</v>
      </c>
      <c r="D80" s="25" t="s">
        <v>24</v>
      </c>
      <c r="E80" s="32" t="s">
        <v>57</v>
      </c>
      <c r="F80" s="25"/>
      <c r="G80" s="26">
        <v>311550</v>
      </c>
      <c r="H80" s="27">
        <v>153450</v>
      </c>
      <c r="I80" s="27">
        <f t="shared" si="1"/>
        <v>465000</v>
      </c>
      <c r="J80" s="23"/>
      <c r="K80" s="24"/>
      <c r="L80" s="24"/>
    </row>
    <row r="81" spans="1:12" s="10" customFormat="1" x14ac:dyDescent="0.2">
      <c r="A81" s="25">
        <v>6400</v>
      </c>
      <c r="B81" s="25">
        <v>110</v>
      </c>
      <c r="C81" s="25">
        <v>4</v>
      </c>
      <c r="D81" s="25" t="s">
        <v>24</v>
      </c>
      <c r="E81" s="32" t="s">
        <v>26</v>
      </c>
      <c r="F81" s="25"/>
      <c r="G81" s="26">
        <v>311550</v>
      </c>
      <c r="H81" s="27">
        <v>153450</v>
      </c>
      <c r="I81" s="27">
        <f t="shared" si="1"/>
        <v>465000</v>
      </c>
      <c r="J81" s="23"/>
      <c r="K81" s="24"/>
      <c r="L81" s="24"/>
    </row>
    <row r="82" spans="1:12" s="10" customFormat="1" ht="30" x14ac:dyDescent="0.2">
      <c r="A82" s="25">
        <v>6400</v>
      </c>
      <c r="B82" s="25">
        <v>110</v>
      </c>
      <c r="C82" s="25">
        <v>5</v>
      </c>
      <c r="D82" s="25" t="s">
        <v>24</v>
      </c>
      <c r="E82" s="32" t="s">
        <v>58</v>
      </c>
      <c r="F82" s="25"/>
      <c r="G82" s="26">
        <v>67000</v>
      </c>
      <c r="H82" s="27">
        <v>33000</v>
      </c>
      <c r="I82" s="27">
        <f t="shared" si="1"/>
        <v>100000</v>
      </c>
      <c r="J82" s="23"/>
      <c r="K82" s="24"/>
      <c r="L82" s="24"/>
    </row>
    <row r="83" spans="1:12" s="10" customFormat="1" ht="30" x14ac:dyDescent="0.2">
      <c r="A83" s="25">
        <v>6400</v>
      </c>
      <c r="B83" s="25">
        <v>330</v>
      </c>
      <c r="C83" s="25">
        <v>6</v>
      </c>
      <c r="D83" s="25" t="s">
        <v>24</v>
      </c>
      <c r="E83" s="32" t="s">
        <v>60</v>
      </c>
      <c r="F83" s="25"/>
      <c r="G83" s="26">
        <v>251600</v>
      </c>
      <c r="H83" s="27"/>
      <c r="I83" s="27">
        <f t="shared" ref="I83:I84" si="3">SUM(G83:H83)</f>
        <v>251600</v>
      </c>
      <c r="J83" s="23"/>
      <c r="K83" s="24"/>
      <c r="L83" s="24"/>
    </row>
    <row r="84" spans="1:12" s="10" customFormat="1" ht="30" x14ac:dyDescent="0.2">
      <c r="A84" s="25">
        <v>6400</v>
      </c>
      <c r="B84" s="25">
        <v>330</v>
      </c>
      <c r="C84" s="25">
        <v>6</v>
      </c>
      <c r="D84" s="25" t="s">
        <v>24</v>
      </c>
      <c r="E84" s="32" t="s">
        <v>59</v>
      </c>
      <c r="F84" s="25"/>
      <c r="G84" s="26">
        <v>166500</v>
      </c>
      <c r="H84" s="27"/>
      <c r="I84" s="27">
        <f t="shared" si="3"/>
        <v>166500</v>
      </c>
      <c r="J84" s="23"/>
      <c r="K84" s="24"/>
      <c r="L84" s="24"/>
    </row>
    <row r="85" spans="1:12" s="10" customFormat="1" ht="30" x14ac:dyDescent="0.2">
      <c r="A85" s="25">
        <v>6400</v>
      </c>
      <c r="B85" s="25">
        <v>330</v>
      </c>
      <c r="C85" s="25">
        <v>6</v>
      </c>
      <c r="D85" s="25" t="s">
        <v>24</v>
      </c>
      <c r="E85" s="32" t="s">
        <v>61</v>
      </c>
      <c r="F85" s="25"/>
      <c r="G85" s="26">
        <v>44620</v>
      </c>
      <c r="H85" s="27"/>
      <c r="I85" s="27">
        <f t="shared" ref="I85:I86" si="4">SUM(G85:H85)</f>
        <v>44620</v>
      </c>
      <c r="J85" s="23"/>
      <c r="K85" s="24"/>
      <c r="L85" s="24"/>
    </row>
    <row r="86" spans="1:12" s="10" customFormat="1" ht="30" x14ac:dyDescent="0.2">
      <c r="A86" s="25">
        <v>6400</v>
      </c>
      <c r="B86" s="25">
        <v>330</v>
      </c>
      <c r="C86" s="25">
        <v>6</v>
      </c>
      <c r="D86" s="25" t="s">
        <v>24</v>
      </c>
      <c r="E86" s="32" t="s">
        <v>62</v>
      </c>
      <c r="F86" s="25"/>
      <c r="G86" s="26">
        <v>4800</v>
      </c>
      <c r="H86" s="27"/>
      <c r="I86" s="27">
        <f t="shared" si="4"/>
        <v>4800</v>
      </c>
      <c r="J86" s="23"/>
      <c r="K86" s="24"/>
      <c r="L86" s="24"/>
    </row>
    <row r="87" spans="1:12" s="10" customFormat="1" ht="30" x14ac:dyDescent="0.2">
      <c r="A87" s="25">
        <v>6400</v>
      </c>
      <c r="B87" s="25">
        <v>330</v>
      </c>
      <c r="C87" s="25">
        <v>6</v>
      </c>
      <c r="D87" s="25" t="s">
        <v>24</v>
      </c>
      <c r="E87" s="32" t="s">
        <v>63</v>
      </c>
      <c r="F87" s="25"/>
      <c r="G87" s="26">
        <v>67200</v>
      </c>
      <c r="H87" s="27"/>
      <c r="I87" s="27">
        <f t="shared" ref="I87" si="5">SUM(G87:H87)</f>
        <v>67200</v>
      </c>
      <c r="J87" s="23"/>
      <c r="K87" s="24"/>
      <c r="L87" s="24"/>
    </row>
    <row r="88" spans="1:12" s="11" customFormat="1" ht="30" x14ac:dyDescent="0.2">
      <c r="A88" s="25">
        <v>6400</v>
      </c>
      <c r="B88" s="25">
        <v>160</v>
      </c>
      <c r="C88" s="25">
        <v>7</v>
      </c>
      <c r="D88" s="25" t="s">
        <v>24</v>
      </c>
      <c r="E88" s="32" t="s">
        <v>64</v>
      </c>
      <c r="F88" s="25"/>
      <c r="G88" s="26">
        <f>163200+127250.7+100494.35</f>
        <v>390945.05000000005</v>
      </c>
      <c r="H88" s="27">
        <f>163200+127250.7-100494.35</f>
        <v>189956.35</v>
      </c>
      <c r="I88" s="27">
        <f>SUM(G88:H88)</f>
        <v>580901.4</v>
      </c>
      <c r="J88" s="23"/>
      <c r="K88" s="29"/>
      <c r="L88" s="29"/>
    </row>
    <row r="89" spans="1:12" s="10" customFormat="1" x14ac:dyDescent="0.2">
      <c r="A89" s="43">
        <v>5100</v>
      </c>
      <c r="B89" s="43">
        <v>393</v>
      </c>
      <c r="C89" s="46">
        <v>8</v>
      </c>
      <c r="D89" s="46" t="s">
        <v>24</v>
      </c>
      <c r="E89" s="44" t="s">
        <v>23</v>
      </c>
      <c r="F89" s="46"/>
      <c r="G89" s="8">
        <v>8828188.6899999995</v>
      </c>
      <c r="H89" s="8">
        <v>4348212.34</v>
      </c>
      <c r="I89" s="9">
        <f t="shared" si="1"/>
        <v>13176401.029999999</v>
      </c>
      <c r="J89" s="23"/>
      <c r="K89" s="35"/>
      <c r="L89" s="24"/>
    </row>
    <row r="90" spans="1:12" s="10" customFormat="1" ht="30" x14ac:dyDescent="0.2">
      <c r="A90" s="25">
        <v>5200</v>
      </c>
      <c r="B90" s="25">
        <v>130</v>
      </c>
      <c r="C90" s="25">
        <v>1</v>
      </c>
      <c r="D90" s="31" t="s">
        <v>39</v>
      </c>
      <c r="E90" s="32" t="s">
        <v>35</v>
      </c>
      <c r="F90" s="25"/>
      <c r="G90" s="26">
        <v>60000</v>
      </c>
      <c r="H90" s="27">
        <v>60000</v>
      </c>
      <c r="I90" s="27">
        <f t="shared" ref="I90" si="6">SUM(G90:H90)</f>
        <v>120000</v>
      </c>
      <c r="J90" s="28"/>
      <c r="K90" s="24"/>
      <c r="L90" s="24"/>
    </row>
    <row r="91" spans="1:12" s="10" customFormat="1" x14ac:dyDescent="0.2">
      <c r="A91" s="25">
        <v>5200</v>
      </c>
      <c r="B91" s="25">
        <v>210</v>
      </c>
      <c r="C91" s="25">
        <v>1</v>
      </c>
      <c r="D91" s="31" t="s">
        <v>39</v>
      </c>
      <c r="E91" s="19" t="s">
        <v>36</v>
      </c>
      <c r="F91" s="25"/>
      <c r="G91" s="26">
        <v>6492</v>
      </c>
      <c r="H91" s="27">
        <v>6492</v>
      </c>
      <c r="I91" s="27">
        <f>SUM(G91:H91)</f>
        <v>12984</v>
      </c>
      <c r="J91" s="23"/>
      <c r="K91" s="24"/>
      <c r="L91" s="24"/>
    </row>
    <row r="92" spans="1:12" s="10" customFormat="1" x14ac:dyDescent="0.2">
      <c r="A92" s="25">
        <v>5200</v>
      </c>
      <c r="B92" s="25">
        <v>220</v>
      </c>
      <c r="C92" s="25">
        <v>1</v>
      </c>
      <c r="D92" s="31" t="s">
        <v>39</v>
      </c>
      <c r="E92" s="19" t="s">
        <v>37</v>
      </c>
      <c r="F92" s="25"/>
      <c r="G92" s="26">
        <v>4590</v>
      </c>
      <c r="H92" s="27">
        <v>4590</v>
      </c>
      <c r="I92" s="27">
        <f>SUM(G92:H92)</f>
        <v>9180</v>
      </c>
      <c r="J92" s="23"/>
      <c r="K92" s="24"/>
      <c r="L92" s="24"/>
    </row>
    <row r="93" spans="1:12" s="10" customFormat="1" x14ac:dyDescent="0.2">
      <c r="A93" s="43">
        <v>5200</v>
      </c>
      <c r="B93" s="43">
        <v>230</v>
      </c>
      <c r="C93" s="46">
        <v>1</v>
      </c>
      <c r="D93" s="31" t="s">
        <v>39</v>
      </c>
      <c r="E93" s="44" t="s">
        <v>38</v>
      </c>
      <c r="F93" s="46"/>
      <c r="G93" s="8">
        <v>8168</v>
      </c>
      <c r="H93" s="8">
        <v>8168</v>
      </c>
      <c r="I93" s="9">
        <f>SUM(G93:H93)</f>
        <v>16336</v>
      </c>
      <c r="J93" s="23"/>
      <c r="K93" s="24"/>
      <c r="L93" s="24"/>
    </row>
    <row r="94" spans="1:12" s="10" customFormat="1" x14ac:dyDescent="0.2">
      <c r="A94" s="43">
        <v>5200</v>
      </c>
      <c r="B94" s="43">
        <v>240</v>
      </c>
      <c r="C94" s="46">
        <v>1</v>
      </c>
      <c r="D94" s="31" t="s">
        <v>39</v>
      </c>
      <c r="E94" s="44" t="s">
        <v>30</v>
      </c>
      <c r="F94" s="46"/>
      <c r="G94" s="8">
        <v>834</v>
      </c>
      <c r="H94" s="8">
        <v>834</v>
      </c>
      <c r="I94" s="9">
        <f>SUM(G94:H94)</f>
        <v>1668</v>
      </c>
      <c r="J94" s="23"/>
      <c r="K94" s="24"/>
      <c r="L94" s="24"/>
    </row>
    <row r="95" spans="1:12" s="10" customFormat="1" x14ac:dyDescent="0.2">
      <c r="A95" s="43">
        <v>5200</v>
      </c>
      <c r="B95" s="43">
        <v>250</v>
      </c>
      <c r="C95" s="46">
        <v>1</v>
      </c>
      <c r="D95" s="31" t="s">
        <v>39</v>
      </c>
      <c r="E95" s="44" t="s">
        <v>31</v>
      </c>
      <c r="F95" s="46"/>
      <c r="G95" s="8">
        <v>36</v>
      </c>
      <c r="H95" s="8">
        <v>36</v>
      </c>
      <c r="I95" s="9">
        <f>SUM(G95:H95)</f>
        <v>72</v>
      </c>
      <c r="J95" s="23"/>
      <c r="K95" s="24"/>
      <c r="L95" s="24"/>
    </row>
    <row r="96" spans="1:12" s="10" customFormat="1" x14ac:dyDescent="0.2">
      <c r="A96" s="25"/>
      <c r="B96" s="25"/>
      <c r="C96" s="25"/>
      <c r="D96" s="25" t="s">
        <v>27</v>
      </c>
      <c r="E96" s="19" t="s">
        <v>65</v>
      </c>
      <c r="F96" s="25"/>
      <c r="G96" s="26"/>
      <c r="H96" s="27"/>
      <c r="I96" s="27">
        <v>0</v>
      </c>
      <c r="J96" s="23"/>
      <c r="K96" s="24"/>
      <c r="L96" s="24"/>
    </row>
    <row r="97" spans="1:14" s="10" customFormat="1" ht="31.5" customHeight="1" x14ac:dyDescent="0.2">
      <c r="A97" s="25">
        <v>5100</v>
      </c>
      <c r="B97" s="25">
        <v>130</v>
      </c>
      <c r="C97" s="25">
        <v>1</v>
      </c>
      <c r="D97" s="25" t="s">
        <v>28</v>
      </c>
      <c r="E97" s="32" t="s">
        <v>66</v>
      </c>
      <c r="F97" s="25">
        <v>3</v>
      </c>
      <c r="G97" s="26">
        <v>151681.12</v>
      </c>
      <c r="H97" s="27"/>
      <c r="I97" s="27">
        <f>SUM(G97:H97)</f>
        <v>151681.12</v>
      </c>
      <c r="J97" s="23"/>
      <c r="K97" s="24"/>
      <c r="L97" s="24"/>
    </row>
    <row r="98" spans="1:14" s="10" customFormat="1" x14ac:dyDescent="0.2">
      <c r="A98" s="25">
        <v>5100</v>
      </c>
      <c r="B98" s="25">
        <v>210</v>
      </c>
      <c r="C98" s="25">
        <v>1</v>
      </c>
      <c r="D98" s="25" t="s">
        <v>28</v>
      </c>
      <c r="E98" s="32" t="s">
        <v>20</v>
      </c>
      <c r="F98" s="25"/>
      <c r="G98" s="26">
        <v>16411.900000000001</v>
      </c>
      <c r="H98" s="27"/>
      <c r="I98" s="27">
        <f t="shared" si="1"/>
        <v>16411.900000000001</v>
      </c>
      <c r="J98" s="23"/>
      <c r="K98" s="24"/>
      <c r="L98" s="24"/>
    </row>
    <row r="99" spans="1:14" s="10" customFormat="1" x14ac:dyDescent="0.2">
      <c r="A99" s="25">
        <v>5100</v>
      </c>
      <c r="B99" s="25">
        <v>220</v>
      </c>
      <c r="C99" s="25">
        <v>1</v>
      </c>
      <c r="D99" s="25" t="s">
        <v>28</v>
      </c>
      <c r="E99" s="32" t="s">
        <v>37</v>
      </c>
      <c r="F99" s="25"/>
      <c r="G99" s="26">
        <v>11603.61</v>
      </c>
      <c r="H99" s="27"/>
      <c r="I99" s="27">
        <f t="shared" si="1"/>
        <v>11603.61</v>
      </c>
      <c r="J99" s="23"/>
      <c r="K99" s="24"/>
      <c r="L99" s="24"/>
    </row>
    <row r="100" spans="1:14" s="10" customFormat="1" x14ac:dyDescent="0.2">
      <c r="A100" s="25">
        <v>5100</v>
      </c>
      <c r="B100" s="25">
        <v>230</v>
      </c>
      <c r="C100" s="25">
        <v>1</v>
      </c>
      <c r="D100" s="25" t="s">
        <v>28</v>
      </c>
      <c r="E100" s="32" t="s">
        <v>110</v>
      </c>
      <c r="F100" s="25"/>
      <c r="G100" s="26">
        <v>24504</v>
      </c>
      <c r="H100" s="27"/>
      <c r="I100" s="27">
        <f t="shared" si="1"/>
        <v>24504</v>
      </c>
      <c r="J100" s="23"/>
      <c r="K100" s="24"/>
      <c r="L100" s="24"/>
    </row>
    <row r="101" spans="1:14" s="10" customFormat="1" x14ac:dyDescent="0.2">
      <c r="A101" s="25">
        <v>5100</v>
      </c>
      <c r="B101" s="25">
        <v>240</v>
      </c>
      <c r="C101" s="25">
        <v>1</v>
      </c>
      <c r="D101" s="25" t="s">
        <v>28</v>
      </c>
      <c r="E101" s="32" t="s">
        <v>30</v>
      </c>
      <c r="F101" s="25"/>
      <c r="G101" s="26">
        <v>2108.36</v>
      </c>
      <c r="H101" s="27"/>
      <c r="I101" s="27">
        <f t="shared" si="1"/>
        <v>2108.36</v>
      </c>
      <c r="J101" s="23"/>
      <c r="K101" s="24"/>
      <c r="L101" s="24"/>
    </row>
    <row r="102" spans="1:14" s="10" customFormat="1" x14ac:dyDescent="0.2">
      <c r="A102" s="25">
        <v>5100</v>
      </c>
      <c r="B102" s="25">
        <v>250</v>
      </c>
      <c r="C102" s="25">
        <v>1</v>
      </c>
      <c r="D102" s="25" t="s">
        <v>28</v>
      </c>
      <c r="E102" s="32" t="s">
        <v>31</v>
      </c>
      <c r="F102" s="25"/>
      <c r="G102" s="26">
        <v>91.01</v>
      </c>
      <c r="H102" s="27"/>
      <c r="I102" s="27">
        <f t="shared" si="1"/>
        <v>91.01</v>
      </c>
      <c r="J102" s="23"/>
      <c r="K102" s="24"/>
      <c r="L102" s="24"/>
    </row>
    <row r="103" spans="1:14" s="10" customFormat="1" ht="30" x14ac:dyDescent="0.2">
      <c r="A103" s="25">
        <v>6500</v>
      </c>
      <c r="B103" s="25">
        <v>160</v>
      </c>
      <c r="C103" s="25">
        <v>2</v>
      </c>
      <c r="D103" s="25" t="s">
        <v>28</v>
      </c>
      <c r="E103" s="51" t="s">
        <v>32</v>
      </c>
      <c r="F103" s="25"/>
      <c r="G103" s="26">
        <v>79618.7</v>
      </c>
      <c r="H103" s="27">
        <v>79618.7</v>
      </c>
      <c r="I103" s="27">
        <f t="shared" si="1"/>
        <v>159237.4</v>
      </c>
      <c r="J103" s="23"/>
      <c r="K103" s="24"/>
      <c r="L103" s="37"/>
    </row>
    <row r="104" spans="1:14" s="10" customFormat="1" x14ac:dyDescent="0.2">
      <c r="A104" s="25">
        <v>6500</v>
      </c>
      <c r="B104" s="25">
        <v>220</v>
      </c>
      <c r="C104" s="25">
        <v>2</v>
      </c>
      <c r="D104" s="25" t="s">
        <v>28</v>
      </c>
      <c r="E104" s="19" t="s">
        <v>37</v>
      </c>
      <c r="F104" s="25"/>
      <c r="G104" s="26">
        <v>6090.83</v>
      </c>
      <c r="H104" s="27">
        <v>6090.83</v>
      </c>
      <c r="I104" s="27">
        <f t="shared" si="1"/>
        <v>12181.66</v>
      </c>
      <c r="J104" s="23"/>
      <c r="K104" s="24"/>
      <c r="L104" s="37"/>
      <c r="M104" s="24"/>
      <c r="N104" s="24"/>
    </row>
    <row r="105" spans="1:14" s="10" customFormat="1" x14ac:dyDescent="0.2">
      <c r="A105" s="25">
        <v>6500</v>
      </c>
      <c r="B105" s="25">
        <v>230</v>
      </c>
      <c r="C105" s="25">
        <v>2</v>
      </c>
      <c r="D105" s="25" t="s">
        <v>28</v>
      </c>
      <c r="E105" s="52" t="s">
        <v>40</v>
      </c>
      <c r="F105" s="25"/>
      <c r="G105" s="26">
        <v>16336</v>
      </c>
      <c r="H105" s="27">
        <v>16336</v>
      </c>
      <c r="I105" s="27">
        <f t="shared" si="1"/>
        <v>32672</v>
      </c>
      <c r="J105" s="23"/>
      <c r="K105" s="24"/>
      <c r="L105" s="37"/>
      <c r="M105" s="24"/>
      <c r="N105" s="24"/>
    </row>
    <row r="106" spans="1:14" s="10" customFormat="1" x14ac:dyDescent="0.2">
      <c r="A106" s="25">
        <v>6500</v>
      </c>
      <c r="B106" s="25">
        <v>240</v>
      </c>
      <c r="C106" s="25">
        <v>2</v>
      </c>
      <c r="D106" s="25" t="s">
        <v>28</v>
      </c>
      <c r="E106" s="52" t="s">
        <v>30</v>
      </c>
      <c r="F106" s="25"/>
      <c r="G106" s="26">
        <v>1106.7</v>
      </c>
      <c r="H106" s="27">
        <v>1106.7</v>
      </c>
      <c r="I106" s="27">
        <f t="shared" si="1"/>
        <v>2213.4</v>
      </c>
      <c r="J106" s="23"/>
      <c r="K106" s="24"/>
      <c r="N106" s="24"/>
    </row>
    <row r="107" spans="1:14" s="10" customFormat="1" x14ac:dyDescent="0.2">
      <c r="A107" s="25">
        <v>6500</v>
      </c>
      <c r="B107" s="25">
        <v>250</v>
      </c>
      <c r="C107" s="25">
        <v>2</v>
      </c>
      <c r="D107" s="25" t="s">
        <v>28</v>
      </c>
      <c r="E107" s="52" t="s">
        <v>31</v>
      </c>
      <c r="F107" s="25"/>
      <c r="G107" s="26">
        <v>47.77</v>
      </c>
      <c r="H107" s="27">
        <v>47.77</v>
      </c>
      <c r="I107" s="27">
        <f t="shared" si="1"/>
        <v>95.54</v>
      </c>
      <c r="J107" s="23"/>
      <c r="K107" s="24"/>
      <c r="N107" s="24"/>
    </row>
    <row r="108" spans="1:14" s="10" customFormat="1" x14ac:dyDescent="0.2">
      <c r="A108" s="25">
        <v>6120</v>
      </c>
      <c r="B108" s="25">
        <v>130</v>
      </c>
      <c r="C108" s="25">
        <v>3</v>
      </c>
      <c r="D108" s="25" t="s">
        <v>28</v>
      </c>
      <c r="E108" s="32" t="s">
        <v>29</v>
      </c>
      <c r="F108" s="25">
        <v>1</v>
      </c>
      <c r="G108" s="26">
        <v>51234.45</v>
      </c>
      <c r="H108" s="27">
        <v>51234.445</v>
      </c>
      <c r="I108" s="27">
        <f>SUM(G108:H108)</f>
        <v>102468.89499999999</v>
      </c>
      <c r="J108" s="23"/>
      <c r="K108" s="24"/>
    </row>
    <row r="109" spans="1:14" s="10" customFormat="1" x14ac:dyDescent="0.2">
      <c r="A109" s="25">
        <v>5100</v>
      </c>
      <c r="B109" s="25">
        <v>210</v>
      </c>
      <c r="C109" s="25">
        <v>1</v>
      </c>
      <c r="D109" s="25" t="s">
        <v>28</v>
      </c>
      <c r="E109" s="32" t="s">
        <v>20</v>
      </c>
      <c r="F109" s="25"/>
      <c r="G109" s="26">
        <v>5543.57</v>
      </c>
      <c r="H109" s="27">
        <v>5543.5649999999996</v>
      </c>
      <c r="I109" s="27">
        <f t="shared" si="1"/>
        <v>11087.134999999998</v>
      </c>
      <c r="J109" s="23"/>
      <c r="K109" s="24"/>
    </row>
    <row r="110" spans="1:14" s="10" customFormat="1" x14ac:dyDescent="0.2">
      <c r="A110" s="25">
        <v>6500</v>
      </c>
      <c r="B110" s="25">
        <v>220</v>
      </c>
      <c r="C110" s="25">
        <v>3</v>
      </c>
      <c r="D110" s="31" t="s">
        <v>28</v>
      </c>
      <c r="E110" s="19" t="s">
        <v>37</v>
      </c>
      <c r="F110" s="25"/>
      <c r="G110" s="26">
        <v>3919.44</v>
      </c>
      <c r="H110" s="27">
        <v>3919.4349999999999</v>
      </c>
      <c r="I110" s="27">
        <f t="shared" si="1"/>
        <v>7838.875</v>
      </c>
      <c r="J110" s="23"/>
      <c r="K110" s="24"/>
      <c r="N110" s="24"/>
    </row>
    <row r="111" spans="1:14" s="10" customFormat="1" x14ac:dyDescent="0.2">
      <c r="A111" s="25">
        <v>6500</v>
      </c>
      <c r="B111" s="25">
        <v>230</v>
      </c>
      <c r="C111" s="25">
        <v>3</v>
      </c>
      <c r="D111" s="25" t="s">
        <v>28</v>
      </c>
      <c r="E111" s="19" t="s">
        <v>40</v>
      </c>
      <c r="F111" s="25"/>
      <c r="G111" s="26">
        <v>8168</v>
      </c>
      <c r="H111" s="27">
        <v>8168</v>
      </c>
      <c r="I111" s="27">
        <f t="shared" si="1"/>
        <v>16336</v>
      </c>
      <c r="J111" s="23"/>
      <c r="K111" s="24"/>
      <c r="N111" s="24"/>
    </row>
    <row r="112" spans="1:14" s="10" customFormat="1" x14ac:dyDescent="0.2">
      <c r="A112" s="25">
        <v>6500</v>
      </c>
      <c r="B112" s="25">
        <v>240</v>
      </c>
      <c r="C112" s="25">
        <v>3</v>
      </c>
      <c r="D112" s="25" t="s">
        <v>28</v>
      </c>
      <c r="E112" s="19" t="s">
        <v>30</v>
      </c>
      <c r="F112" s="25"/>
      <c r="G112" s="26">
        <v>712.16</v>
      </c>
      <c r="H112" s="27">
        <v>712.16</v>
      </c>
      <c r="I112" s="27">
        <f t="shared" si="1"/>
        <v>1424.32</v>
      </c>
      <c r="J112" s="23"/>
      <c r="K112" s="24"/>
      <c r="N112" s="24"/>
    </row>
    <row r="113" spans="1:14" s="11" customFormat="1" x14ac:dyDescent="0.2">
      <c r="A113" s="25">
        <v>6500</v>
      </c>
      <c r="B113" s="25">
        <v>250</v>
      </c>
      <c r="C113" s="25">
        <v>3</v>
      </c>
      <c r="D113" s="25" t="s">
        <v>28</v>
      </c>
      <c r="E113" s="19" t="s">
        <v>31</v>
      </c>
      <c r="F113" s="25"/>
      <c r="G113" s="26">
        <v>30.74</v>
      </c>
      <c r="H113" s="27">
        <v>30.74</v>
      </c>
      <c r="I113" s="27">
        <f t="shared" si="1"/>
        <v>61.48</v>
      </c>
      <c r="J113" s="23"/>
      <c r="K113" s="29"/>
      <c r="N113" s="29"/>
    </row>
    <row r="114" spans="1:14" s="11" customFormat="1" x14ac:dyDescent="0.2">
      <c r="A114" s="25"/>
      <c r="B114" s="25"/>
      <c r="C114" s="25"/>
      <c r="D114" s="25" t="s">
        <v>33</v>
      </c>
      <c r="E114" s="19" t="s">
        <v>65</v>
      </c>
      <c r="F114" s="25"/>
      <c r="G114" s="26"/>
      <c r="H114" s="27"/>
      <c r="I114" s="27"/>
      <c r="J114" s="23"/>
      <c r="K114" s="29"/>
      <c r="L114" s="28"/>
      <c r="M114" s="28"/>
      <c r="N114" s="29"/>
    </row>
    <row r="115" spans="1:14" s="11" customFormat="1" x14ac:dyDescent="0.2">
      <c r="A115" s="25">
        <v>5100</v>
      </c>
      <c r="B115" s="25">
        <v>120</v>
      </c>
      <c r="C115" s="25">
        <v>1</v>
      </c>
      <c r="D115" s="25" t="s">
        <v>72</v>
      </c>
      <c r="E115" s="19" t="s">
        <v>67</v>
      </c>
      <c r="F115" s="25">
        <v>10</v>
      </c>
      <c r="G115" s="26">
        <v>434666.73</v>
      </c>
      <c r="H115" s="27"/>
      <c r="I115" s="27">
        <f>SUM(G115:H115)</f>
        <v>434666.73</v>
      </c>
      <c r="J115" s="23"/>
      <c r="K115" s="29"/>
      <c r="L115" s="28"/>
      <c r="M115" s="23"/>
      <c r="N115" s="29"/>
    </row>
    <row r="116" spans="1:14" s="10" customFormat="1" x14ac:dyDescent="0.2">
      <c r="A116" s="25">
        <v>5100</v>
      </c>
      <c r="B116" s="25">
        <v>210</v>
      </c>
      <c r="C116" s="25">
        <v>2</v>
      </c>
      <c r="D116" s="25" t="s">
        <v>34</v>
      </c>
      <c r="E116" s="19" t="s">
        <v>36</v>
      </c>
      <c r="F116" s="25"/>
      <c r="G116" s="26">
        <v>47030.94</v>
      </c>
      <c r="H116" s="27"/>
      <c r="I116" s="27">
        <f>SUM(G116:H116)</f>
        <v>47030.94</v>
      </c>
      <c r="J116" s="28"/>
      <c r="K116" s="24"/>
      <c r="L116" s="23"/>
      <c r="M116" s="23"/>
    </row>
    <row r="117" spans="1:14" s="10" customFormat="1" x14ac:dyDescent="0.2">
      <c r="A117" s="25">
        <v>5100</v>
      </c>
      <c r="B117" s="25">
        <v>220</v>
      </c>
      <c r="C117" s="25">
        <v>1</v>
      </c>
      <c r="D117" s="25" t="s">
        <v>34</v>
      </c>
      <c r="E117" s="19" t="s">
        <v>37</v>
      </c>
      <c r="F117" s="25"/>
      <c r="G117" s="26">
        <v>33252</v>
      </c>
      <c r="H117" s="27"/>
      <c r="I117" s="27">
        <f t="shared" si="1"/>
        <v>33252</v>
      </c>
      <c r="J117" s="23"/>
      <c r="K117" s="24"/>
      <c r="L117" s="23"/>
      <c r="M117" s="23"/>
      <c r="N117" s="24"/>
    </row>
    <row r="118" spans="1:14" s="10" customFormat="1" x14ac:dyDescent="0.2">
      <c r="A118" s="43">
        <v>5100</v>
      </c>
      <c r="B118" s="43">
        <v>230</v>
      </c>
      <c r="C118" s="25">
        <v>1</v>
      </c>
      <c r="D118" s="25" t="s">
        <v>34</v>
      </c>
      <c r="E118" s="19" t="s">
        <v>68</v>
      </c>
      <c r="F118" s="25"/>
      <c r="G118" s="26">
        <v>81680</v>
      </c>
      <c r="H118" s="27"/>
      <c r="I118" s="27">
        <f t="shared" si="1"/>
        <v>81680</v>
      </c>
      <c r="J118" s="23"/>
      <c r="K118" s="24"/>
      <c r="L118" s="23"/>
      <c r="M118" s="23"/>
      <c r="N118" s="24"/>
    </row>
    <row r="119" spans="1:14" s="10" customFormat="1" x14ac:dyDescent="0.2">
      <c r="A119" s="43">
        <v>5100</v>
      </c>
      <c r="B119" s="43">
        <v>240</v>
      </c>
      <c r="C119" s="25">
        <v>1</v>
      </c>
      <c r="D119" s="25" t="s">
        <v>34</v>
      </c>
      <c r="E119" s="19" t="s">
        <v>30</v>
      </c>
      <c r="F119" s="25"/>
      <c r="G119" s="26">
        <v>6041.87</v>
      </c>
      <c r="H119" s="27"/>
      <c r="I119" s="27">
        <f t="shared" si="1"/>
        <v>6041.87</v>
      </c>
      <c r="J119" s="23"/>
      <c r="K119" s="24"/>
      <c r="L119" s="23"/>
      <c r="M119" s="28"/>
      <c r="N119" s="24"/>
    </row>
    <row r="120" spans="1:14" s="10" customFormat="1" x14ac:dyDescent="0.2">
      <c r="A120" s="43">
        <v>5100</v>
      </c>
      <c r="B120" s="43">
        <v>250</v>
      </c>
      <c r="C120" s="25">
        <v>1</v>
      </c>
      <c r="D120" s="25" t="s">
        <v>34</v>
      </c>
      <c r="E120" s="19" t="s">
        <v>31</v>
      </c>
      <c r="F120" s="25"/>
      <c r="G120" s="26">
        <v>260.8</v>
      </c>
      <c r="H120" s="27"/>
      <c r="I120" s="27">
        <f t="shared" si="1"/>
        <v>260.8</v>
      </c>
      <c r="J120" s="23"/>
      <c r="K120" s="24"/>
      <c r="L120" s="24"/>
      <c r="M120" s="24"/>
      <c r="N120" s="24"/>
    </row>
    <row r="121" spans="1:14" s="10" customFormat="1" x14ac:dyDescent="0.2">
      <c r="A121" s="25">
        <v>5100</v>
      </c>
      <c r="B121" s="25">
        <v>150</v>
      </c>
      <c r="C121" s="25">
        <v>2</v>
      </c>
      <c r="D121" s="25" t="s">
        <v>34</v>
      </c>
      <c r="E121" s="19" t="s">
        <v>70</v>
      </c>
      <c r="F121" s="25">
        <v>20</v>
      </c>
      <c r="G121" s="26">
        <v>426357.66</v>
      </c>
      <c r="H121" s="27"/>
      <c r="I121" s="27">
        <f t="shared" si="1"/>
        <v>426357.66</v>
      </c>
      <c r="J121" s="23"/>
      <c r="K121" s="24"/>
      <c r="L121" s="24"/>
    </row>
    <row r="122" spans="1:14" s="10" customFormat="1" x14ac:dyDescent="0.2">
      <c r="A122" s="25">
        <v>5100</v>
      </c>
      <c r="B122" s="25">
        <v>210</v>
      </c>
      <c r="C122" s="25">
        <v>2</v>
      </c>
      <c r="D122" s="25" t="s">
        <v>34</v>
      </c>
      <c r="E122" s="19" t="s">
        <v>36</v>
      </c>
      <c r="F122" s="25"/>
      <c r="G122" s="26">
        <v>46131.9</v>
      </c>
      <c r="H122" s="27"/>
      <c r="I122" s="27">
        <f>SUM(G122:H122)</f>
        <v>46131.9</v>
      </c>
      <c r="J122" s="28"/>
      <c r="K122" s="24"/>
      <c r="L122" s="24"/>
    </row>
    <row r="123" spans="1:14" s="10" customFormat="1" x14ac:dyDescent="0.2">
      <c r="A123" s="25">
        <v>5100</v>
      </c>
      <c r="B123" s="25">
        <v>220</v>
      </c>
      <c r="C123" s="25">
        <v>2</v>
      </c>
      <c r="D123" s="25" t="s">
        <v>34</v>
      </c>
      <c r="E123" s="19" t="s">
        <v>37</v>
      </c>
      <c r="F123" s="25"/>
      <c r="G123" s="26">
        <v>32616.36</v>
      </c>
      <c r="H123" s="27"/>
      <c r="I123" s="27">
        <f t="shared" si="1"/>
        <v>32616.36</v>
      </c>
      <c r="J123" s="23"/>
      <c r="K123" s="24"/>
      <c r="L123" s="24"/>
    </row>
    <row r="124" spans="1:14" s="10" customFormat="1" x14ac:dyDescent="0.2">
      <c r="A124" s="43">
        <v>5100</v>
      </c>
      <c r="B124" s="43">
        <v>230</v>
      </c>
      <c r="C124" s="25">
        <v>2</v>
      </c>
      <c r="D124" s="25" t="s">
        <v>34</v>
      </c>
      <c r="E124" s="19" t="s">
        <v>69</v>
      </c>
      <c r="F124" s="25"/>
      <c r="G124" s="39">
        <v>163360</v>
      </c>
      <c r="H124" s="27"/>
      <c r="I124" s="27">
        <f t="shared" si="1"/>
        <v>163360</v>
      </c>
      <c r="J124" s="23"/>
      <c r="K124" s="24"/>
      <c r="L124" s="24"/>
    </row>
    <row r="125" spans="1:14" s="10" customFormat="1" x14ac:dyDescent="0.2">
      <c r="A125" s="43">
        <v>5100</v>
      </c>
      <c r="B125" s="43">
        <v>240</v>
      </c>
      <c r="C125" s="25">
        <v>2</v>
      </c>
      <c r="D125" s="25" t="s">
        <v>34</v>
      </c>
      <c r="E125" s="19" t="s">
        <v>30</v>
      </c>
      <c r="F125" s="25"/>
      <c r="G125" s="39">
        <v>5926.37</v>
      </c>
      <c r="H125" s="27"/>
      <c r="I125" s="27">
        <f t="shared" si="1"/>
        <v>5926.37</v>
      </c>
      <c r="J125" s="23"/>
      <c r="K125" s="24"/>
      <c r="L125" s="24"/>
    </row>
    <row r="126" spans="1:14" s="10" customFormat="1" x14ac:dyDescent="0.2">
      <c r="A126" s="43">
        <v>5100</v>
      </c>
      <c r="B126" s="43">
        <v>250</v>
      </c>
      <c r="C126" s="25">
        <v>2</v>
      </c>
      <c r="D126" s="25" t="s">
        <v>34</v>
      </c>
      <c r="E126" s="19" t="s">
        <v>31</v>
      </c>
      <c r="F126" s="25"/>
      <c r="G126" s="39">
        <v>255.81</v>
      </c>
      <c r="H126" s="27"/>
      <c r="I126" s="27">
        <f t="shared" si="1"/>
        <v>255.81</v>
      </c>
      <c r="J126" s="23"/>
      <c r="K126" s="24"/>
      <c r="L126" s="24"/>
    </row>
    <row r="127" spans="1:14" s="10" customFormat="1" x14ac:dyDescent="0.2">
      <c r="A127" s="25"/>
      <c r="B127" s="25"/>
      <c r="C127" s="25"/>
      <c r="D127" s="25" t="s">
        <v>78</v>
      </c>
      <c r="E127" s="19" t="s">
        <v>65</v>
      </c>
      <c r="F127" s="25"/>
      <c r="G127" s="39"/>
      <c r="H127" s="27"/>
      <c r="I127" s="27"/>
      <c r="J127" s="23"/>
      <c r="K127" s="24"/>
      <c r="L127" s="24"/>
    </row>
    <row r="128" spans="1:14" s="10" customFormat="1" x14ac:dyDescent="0.2">
      <c r="A128" s="25"/>
      <c r="B128" s="25"/>
      <c r="C128" s="25"/>
      <c r="D128" s="25" t="s">
        <v>71</v>
      </c>
      <c r="E128" s="19" t="s">
        <v>65</v>
      </c>
      <c r="F128" s="25"/>
      <c r="G128" s="39"/>
      <c r="H128" s="27"/>
      <c r="I128" s="27"/>
      <c r="J128" s="23"/>
      <c r="K128" s="29"/>
      <c r="L128" s="33"/>
      <c r="M128" s="12"/>
      <c r="N128" s="12"/>
    </row>
    <row r="129" spans="1:14" s="10" customFormat="1" x14ac:dyDescent="0.2">
      <c r="A129" s="25"/>
      <c r="B129" s="25"/>
      <c r="C129" s="25"/>
      <c r="D129" s="25" t="s">
        <v>74</v>
      </c>
      <c r="E129" s="19" t="s">
        <v>65</v>
      </c>
      <c r="F129" s="25"/>
      <c r="G129" s="39"/>
      <c r="H129" s="27"/>
      <c r="I129" s="27"/>
      <c r="J129" s="23"/>
      <c r="K129" s="28"/>
      <c r="L129" s="28"/>
      <c r="M129" s="13"/>
      <c r="N129" s="13"/>
    </row>
    <row r="130" spans="1:14" s="10" customFormat="1" x14ac:dyDescent="0.2">
      <c r="A130" s="25"/>
      <c r="B130" s="25"/>
      <c r="C130" s="25"/>
      <c r="D130" s="25" t="s">
        <v>73</v>
      </c>
      <c r="E130" s="19" t="s">
        <v>65</v>
      </c>
      <c r="F130" s="25"/>
      <c r="G130" s="39"/>
      <c r="H130" s="27"/>
      <c r="I130" s="27"/>
      <c r="J130" s="23"/>
      <c r="K130" s="24"/>
      <c r="L130" s="24"/>
    </row>
    <row r="131" spans="1:14" s="10" customFormat="1" ht="30" x14ac:dyDescent="0.2">
      <c r="A131" s="25">
        <v>8200</v>
      </c>
      <c r="B131" s="25">
        <v>369</v>
      </c>
      <c r="C131" s="25">
        <v>1</v>
      </c>
      <c r="D131" s="25" t="s">
        <v>75</v>
      </c>
      <c r="E131" s="32" t="s">
        <v>76</v>
      </c>
      <c r="F131" s="25"/>
      <c r="G131" s="26">
        <v>179280</v>
      </c>
      <c r="H131" s="27">
        <v>179280</v>
      </c>
      <c r="I131" s="27">
        <f t="shared" si="1"/>
        <v>358560</v>
      </c>
      <c r="J131" s="23"/>
      <c r="K131" s="24"/>
      <c r="L131" s="24"/>
    </row>
    <row r="132" spans="1:14" s="10" customFormat="1" ht="30" x14ac:dyDescent="0.2">
      <c r="A132" s="25">
        <v>8200</v>
      </c>
      <c r="B132" s="25">
        <v>369</v>
      </c>
      <c r="C132" s="25">
        <v>2</v>
      </c>
      <c r="D132" s="25" t="s">
        <v>75</v>
      </c>
      <c r="E132" s="32" t="s">
        <v>77</v>
      </c>
      <c r="F132" s="25"/>
      <c r="G132" s="26">
        <v>96000</v>
      </c>
      <c r="H132" s="27">
        <v>96000</v>
      </c>
      <c r="I132" s="27">
        <f t="shared" si="1"/>
        <v>192000</v>
      </c>
      <c r="J132" s="23"/>
      <c r="K132" s="24"/>
      <c r="L132" s="24"/>
    </row>
    <row r="133" spans="1:14" s="10" customFormat="1" ht="30" x14ac:dyDescent="0.2">
      <c r="A133" s="25">
        <v>8200</v>
      </c>
      <c r="B133" s="25">
        <v>369</v>
      </c>
      <c r="C133" s="25">
        <v>3</v>
      </c>
      <c r="D133" s="25" t="s">
        <v>75</v>
      </c>
      <c r="E133" s="32" t="s">
        <v>79</v>
      </c>
      <c r="F133" s="25"/>
      <c r="G133" s="26">
        <v>380000</v>
      </c>
      <c r="H133" s="27">
        <v>380000</v>
      </c>
      <c r="I133" s="27">
        <f t="shared" si="1"/>
        <v>760000</v>
      </c>
      <c r="J133" s="23"/>
      <c r="K133" s="24"/>
      <c r="L133" s="24"/>
    </row>
    <row r="134" spans="1:14" s="10" customFormat="1" x14ac:dyDescent="0.2">
      <c r="A134" s="25">
        <v>5100</v>
      </c>
      <c r="B134" s="25">
        <v>120</v>
      </c>
      <c r="C134" s="25">
        <v>1</v>
      </c>
      <c r="D134" s="25" t="s">
        <v>80</v>
      </c>
      <c r="E134" s="19" t="s">
        <v>81</v>
      </c>
      <c r="F134" s="25">
        <v>18</v>
      </c>
      <c r="G134" s="39">
        <v>1025870.94</v>
      </c>
      <c r="H134" s="26">
        <v>1025870.94</v>
      </c>
      <c r="I134" s="27">
        <f t="shared" si="1"/>
        <v>2051741.88</v>
      </c>
      <c r="J134" s="23"/>
      <c r="K134" s="24"/>
      <c r="L134" s="24"/>
    </row>
    <row r="135" spans="1:14" s="10" customFormat="1" x14ac:dyDescent="0.2">
      <c r="A135" s="25">
        <v>5100</v>
      </c>
      <c r="B135" s="25">
        <v>210</v>
      </c>
      <c r="C135" s="25">
        <v>1</v>
      </c>
      <c r="D135" s="25" t="s">
        <v>80</v>
      </c>
      <c r="E135" s="19" t="s">
        <v>36</v>
      </c>
      <c r="F135" s="25"/>
      <c r="G135" s="39">
        <v>110999.24</v>
      </c>
      <c r="H135" s="39">
        <v>110999.235</v>
      </c>
      <c r="I135" s="27">
        <f t="shared" si="1"/>
        <v>221998.47500000001</v>
      </c>
      <c r="J135" s="23"/>
      <c r="K135" s="24"/>
      <c r="L135" s="24"/>
    </row>
    <row r="136" spans="1:14" s="10" customFormat="1" x14ac:dyDescent="0.2">
      <c r="A136" s="25">
        <v>5100</v>
      </c>
      <c r="B136" s="25">
        <v>220</v>
      </c>
      <c r="C136" s="25">
        <v>1</v>
      </c>
      <c r="D136" s="25" t="s">
        <v>80</v>
      </c>
      <c r="E136" s="19" t="s">
        <v>37</v>
      </c>
      <c r="F136" s="25"/>
      <c r="G136" s="39">
        <v>78479.13</v>
      </c>
      <c r="H136" s="39">
        <v>78479.125</v>
      </c>
      <c r="I136" s="27">
        <f t="shared" si="1"/>
        <v>156958.255</v>
      </c>
      <c r="J136" s="23"/>
      <c r="K136" s="24"/>
      <c r="L136" s="24"/>
    </row>
    <row r="137" spans="1:14" s="10" customFormat="1" x14ac:dyDescent="0.2">
      <c r="A137" s="25">
        <v>5100</v>
      </c>
      <c r="B137" s="25">
        <v>230</v>
      </c>
      <c r="C137" s="25">
        <v>1</v>
      </c>
      <c r="D137" s="25" t="s">
        <v>80</v>
      </c>
      <c r="E137" s="19" t="s">
        <v>69</v>
      </c>
      <c r="F137" s="25"/>
      <c r="G137" s="39">
        <v>147024</v>
      </c>
      <c r="H137" s="39">
        <v>147024</v>
      </c>
      <c r="I137" s="27">
        <f t="shared" si="1"/>
        <v>294048</v>
      </c>
      <c r="J137" s="23"/>
      <c r="K137" s="24"/>
      <c r="L137" s="24"/>
    </row>
    <row r="138" spans="1:14" s="10" customFormat="1" x14ac:dyDescent="0.2">
      <c r="A138" s="25">
        <v>5100</v>
      </c>
      <c r="B138" s="25">
        <v>240</v>
      </c>
      <c r="C138" s="25">
        <v>1</v>
      </c>
      <c r="D138" s="25" t="s">
        <v>80</v>
      </c>
      <c r="E138" s="19" t="s">
        <v>30</v>
      </c>
      <c r="F138" s="25"/>
      <c r="G138" s="39">
        <v>14259.61</v>
      </c>
      <c r="H138" s="39">
        <v>14259.605</v>
      </c>
      <c r="I138" s="27">
        <f t="shared" si="1"/>
        <v>28519.215</v>
      </c>
      <c r="J138" s="23"/>
      <c r="K138" s="24"/>
      <c r="L138" s="38"/>
    </row>
    <row r="139" spans="1:14" s="10" customFormat="1" x14ac:dyDescent="0.2">
      <c r="A139" s="25">
        <v>5100</v>
      </c>
      <c r="B139" s="25">
        <v>250</v>
      </c>
      <c r="C139" s="25">
        <v>1</v>
      </c>
      <c r="D139" s="25" t="s">
        <v>80</v>
      </c>
      <c r="E139" s="19" t="s">
        <v>31</v>
      </c>
      <c r="F139" s="25"/>
      <c r="G139" s="39">
        <v>615.53</v>
      </c>
      <c r="H139" s="39">
        <v>615.52499999999998</v>
      </c>
      <c r="I139" s="27">
        <f t="shared" si="1"/>
        <v>1231.0549999999998</v>
      </c>
      <c r="J139" s="23"/>
      <c r="K139" s="24"/>
      <c r="L139" s="42"/>
    </row>
    <row r="140" spans="1:14" s="10" customFormat="1" x14ac:dyDescent="0.2">
      <c r="A140" s="25">
        <v>6120</v>
      </c>
      <c r="B140" s="25">
        <v>120</v>
      </c>
      <c r="C140" s="25">
        <v>2</v>
      </c>
      <c r="D140" s="25" t="s">
        <v>80</v>
      </c>
      <c r="E140" s="19" t="s">
        <v>82</v>
      </c>
      <c r="F140" s="25"/>
      <c r="G140" s="39">
        <v>51234.45</v>
      </c>
      <c r="H140" s="39">
        <v>51234.445</v>
      </c>
      <c r="I140" s="27">
        <f t="shared" si="1"/>
        <v>102468.89499999999</v>
      </c>
      <c r="J140" s="23"/>
      <c r="K140" s="24"/>
      <c r="L140" s="42"/>
    </row>
    <row r="141" spans="1:14" s="10" customFormat="1" x14ac:dyDescent="0.2">
      <c r="A141" s="25">
        <v>6120</v>
      </c>
      <c r="B141" s="25">
        <v>210</v>
      </c>
      <c r="C141" s="25">
        <v>2</v>
      </c>
      <c r="D141" s="25" t="s">
        <v>80</v>
      </c>
      <c r="E141" s="19" t="s">
        <v>36</v>
      </c>
      <c r="F141" s="25"/>
      <c r="G141" s="39">
        <v>5543.5649999999996</v>
      </c>
      <c r="H141" s="27">
        <v>5543.5649999999996</v>
      </c>
      <c r="I141" s="27">
        <f t="shared" si="1"/>
        <v>11087.13</v>
      </c>
      <c r="J141" s="23"/>
      <c r="K141" s="24"/>
      <c r="L141" s="42"/>
    </row>
    <row r="142" spans="1:14" s="10" customFormat="1" x14ac:dyDescent="0.2">
      <c r="A142" s="25">
        <v>6120</v>
      </c>
      <c r="B142" s="25">
        <v>220</v>
      </c>
      <c r="C142" s="25">
        <v>2</v>
      </c>
      <c r="D142" s="25" t="s">
        <v>80</v>
      </c>
      <c r="E142" s="19" t="s">
        <v>37</v>
      </c>
      <c r="F142" s="25"/>
      <c r="G142" s="39">
        <v>3919.44</v>
      </c>
      <c r="H142" s="27">
        <v>3919.4349999999999</v>
      </c>
      <c r="I142" s="27">
        <f t="shared" si="1"/>
        <v>7838.875</v>
      </c>
      <c r="J142" s="23"/>
      <c r="K142" s="24"/>
      <c r="L142" s="42"/>
    </row>
    <row r="143" spans="1:14" s="10" customFormat="1" x14ac:dyDescent="0.2">
      <c r="A143" s="25">
        <v>6120</v>
      </c>
      <c r="B143" s="25">
        <v>230</v>
      </c>
      <c r="C143" s="25">
        <v>2</v>
      </c>
      <c r="D143" s="25" t="s">
        <v>80</v>
      </c>
      <c r="E143" s="19" t="s">
        <v>69</v>
      </c>
      <c r="F143" s="25"/>
      <c r="G143" s="39">
        <v>8168</v>
      </c>
      <c r="H143" s="27">
        <v>8168</v>
      </c>
      <c r="I143" s="27">
        <f t="shared" si="1"/>
        <v>16336</v>
      </c>
      <c r="J143" s="23"/>
      <c r="K143" s="24"/>
      <c r="L143" s="42"/>
    </row>
    <row r="144" spans="1:14" s="10" customFormat="1" x14ac:dyDescent="0.2">
      <c r="A144" s="25">
        <v>6120</v>
      </c>
      <c r="B144" s="25">
        <v>240</v>
      </c>
      <c r="C144" s="25">
        <v>2</v>
      </c>
      <c r="D144" s="25" t="s">
        <v>80</v>
      </c>
      <c r="E144" s="19" t="s">
        <v>30</v>
      </c>
      <c r="F144" s="25"/>
      <c r="G144" s="39">
        <v>712.16</v>
      </c>
      <c r="H144" s="27">
        <v>712.16</v>
      </c>
      <c r="I144" s="27">
        <f t="shared" si="1"/>
        <v>1424.32</v>
      </c>
      <c r="J144" s="23"/>
      <c r="K144" s="24"/>
      <c r="L144" s="42"/>
    </row>
    <row r="145" spans="1:12" s="10" customFormat="1" x14ac:dyDescent="0.2">
      <c r="A145" s="25">
        <v>6120</v>
      </c>
      <c r="B145" s="25">
        <v>250</v>
      </c>
      <c r="C145" s="25">
        <v>2</v>
      </c>
      <c r="D145" s="25" t="s">
        <v>80</v>
      </c>
      <c r="E145" s="19" t="s">
        <v>31</v>
      </c>
      <c r="F145" s="25"/>
      <c r="G145" s="39">
        <v>30.74</v>
      </c>
      <c r="H145" s="27">
        <v>30.74</v>
      </c>
      <c r="I145" s="27">
        <f t="shared" si="1"/>
        <v>61.48</v>
      </c>
      <c r="J145" s="23"/>
      <c r="K145" s="24"/>
      <c r="L145" s="38"/>
    </row>
    <row r="146" spans="1:12" s="10" customFormat="1" x14ac:dyDescent="0.2">
      <c r="A146" s="25">
        <v>6140</v>
      </c>
      <c r="B146" s="25">
        <v>130</v>
      </c>
      <c r="C146" s="25">
        <v>3</v>
      </c>
      <c r="D146" s="25" t="s">
        <v>80</v>
      </c>
      <c r="E146" s="32" t="s">
        <v>83</v>
      </c>
      <c r="F146" s="25"/>
      <c r="G146" s="40">
        <v>666914.67000000004</v>
      </c>
      <c r="H146" s="27">
        <v>666914.67000000004</v>
      </c>
      <c r="I146" s="27">
        <f t="shared" si="1"/>
        <v>1333829.3400000001</v>
      </c>
      <c r="J146" s="23"/>
      <c r="K146" s="24"/>
      <c r="L146" s="24"/>
    </row>
    <row r="147" spans="1:12" s="10" customFormat="1" x14ac:dyDescent="0.2">
      <c r="A147" s="25">
        <v>6140</v>
      </c>
      <c r="B147" s="25">
        <v>210</v>
      </c>
      <c r="C147" s="25">
        <v>3</v>
      </c>
      <c r="D147" s="25" t="s">
        <v>80</v>
      </c>
      <c r="E147" s="19" t="s">
        <v>36</v>
      </c>
      <c r="F147" s="25"/>
      <c r="G147" s="40">
        <v>72160.17</v>
      </c>
      <c r="H147" s="27">
        <v>72160.164999999994</v>
      </c>
      <c r="I147" s="27">
        <f t="shared" si="1"/>
        <v>144320.33499999999</v>
      </c>
      <c r="J147" s="23"/>
      <c r="K147" s="24"/>
      <c r="L147" s="24"/>
    </row>
    <row r="148" spans="1:12" s="10" customFormat="1" x14ac:dyDescent="0.2">
      <c r="A148" s="25">
        <v>6140</v>
      </c>
      <c r="B148" s="25">
        <v>220</v>
      </c>
      <c r="C148" s="25">
        <v>3</v>
      </c>
      <c r="D148" s="25" t="s">
        <v>80</v>
      </c>
      <c r="E148" s="19" t="s">
        <v>37</v>
      </c>
      <c r="F148" s="25"/>
      <c r="G148" s="40">
        <v>51018.97</v>
      </c>
      <c r="H148" s="27">
        <v>51018.97</v>
      </c>
      <c r="I148" s="27">
        <f t="shared" si="1"/>
        <v>102037.94</v>
      </c>
      <c r="J148" s="23"/>
    </row>
    <row r="149" spans="1:12" x14ac:dyDescent="0.2">
      <c r="A149" s="25">
        <v>6140</v>
      </c>
      <c r="B149" s="25">
        <v>230</v>
      </c>
      <c r="C149" s="25">
        <v>3</v>
      </c>
      <c r="D149" s="25" t="s">
        <v>80</v>
      </c>
      <c r="E149" s="19" t="s">
        <v>69</v>
      </c>
      <c r="F149" s="25"/>
      <c r="G149" s="40">
        <v>49008</v>
      </c>
      <c r="H149" s="27">
        <v>49008</v>
      </c>
      <c r="I149" s="27">
        <f t="shared" si="1"/>
        <v>98016</v>
      </c>
      <c r="J149" s="23"/>
    </row>
    <row r="150" spans="1:12" x14ac:dyDescent="0.2">
      <c r="A150" s="25">
        <v>6140</v>
      </c>
      <c r="B150" s="25">
        <v>240</v>
      </c>
      <c r="C150" s="25">
        <v>3</v>
      </c>
      <c r="D150" s="25" t="s">
        <v>80</v>
      </c>
      <c r="E150" s="19" t="s">
        <v>30</v>
      </c>
      <c r="F150" s="25"/>
      <c r="G150" s="40">
        <v>9270.1200000000008</v>
      </c>
      <c r="H150" s="27">
        <v>9270.1149999999998</v>
      </c>
      <c r="I150" s="27">
        <f t="shared" si="1"/>
        <v>18540.235000000001</v>
      </c>
      <c r="J150" s="24"/>
      <c r="L150" s="41"/>
    </row>
    <row r="151" spans="1:12" s="10" customFormat="1" x14ac:dyDescent="0.2">
      <c r="A151" s="25">
        <v>6140</v>
      </c>
      <c r="B151" s="25">
        <v>250</v>
      </c>
      <c r="C151" s="25">
        <v>3</v>
      </c>
      <c r="D151" s="25" t="s">
        <v>80</v>
      </c>
      <c r="E151" s="19" t="s">
        <v>31</v>
      </c>
      <c r="F151" s="25"/>
      <c r="G151" s="40">
        <v>400.15</v>
      </c>
      <c r="H151" s="27">
        <v>400.15</v>
      </c>
      <c r="I151" s="27">
        <f t="shared" ref="I151:I192" si="7">SUM(G151:H151)</f>
        <v>800.3</v>
      </c>
      <c r="J151" s="23"/>
      <c r="K151" s="24"/>
      <c r="L151" s="24"/>
    </row>
    <row r="152" spans="1:12" s="10" customFormat="1" ht="30" x14ac:dyDescent="0.2">
      <c r="A152" s="25">
        <v>6140</v>
      </c>
      <c r="B152" s="25">
        <v>160</v>
      </c>
      <c r="C152" s="25">
        <v>4</v>
      </c>
      <c r="D152" s="25" t="s">
        <v>80</v>
      </c>
      <c r="E152" s="32" t="s">
        <v>84</v>
      </c>
      <c r="F152" s="25"/>
      <c r="G152" s="26">
        <v>50000</v>
      </c>
      <c r="H152" s="27">
        <v>50000</v>
      </c>
      <c r="I152" s="27">
        <f t="shared" ref="I152:I180" si="8">SUM(G152:H152)</f>
        <v>100000</v>
      </c>
      <c r="J152" s="23"/>
    </row>
    <row r="153" spans="1:12" ht="30" x14ac:dyDescent="0.2">
      <c r="A153" s="25">
        <v>6140</v>
      </c>
      <c r="B153" s="25">
        <v>130</v>
      </c>
      <c r="C153" s="25">
        <v>5</v>
      </c>
      <c r="D153" s="25" t="s">
        <v>80</v>
      </c>
      <c r="E153" s="32" t="s">
        <v>85</v>
      </c>
      <c r="F153" s="25"/>
      <c r="G153" s="26">
        <v>82115.16</v>
      </c>
      <c r="H153" s="27">
        <v>82115.16</v>
      </c>
      <c r="I153" s="27">
        <f t="shared" si="8"/>
        <v>164230.32</v>
      </c>
      <c r="J153" s="23"/>
    </row>
    <row r="154" spans="1:12" x14ac:dyDescent="0.2">
      <c r="A154" s="25">
        <v>6140</v>
      </c>
      <c r="B154" s="25">
        <v>210</v>
      </c>
      <c r="C154" s="25">
        <v>5</v>
      </c>
      <c r="D154" s="25" t="s">
        <v>80</v>
      </c>
      <c r="E154" s="19" t="s">
        <v>36</v>
      </c>
      <c r="F154" s="25"/>
      <c r="G154" s="39">
        <v>8884.86</v>
      </c>
      <c r="H154" s="27">
        <v>8884.86</v>
      </c>
      <c r="I154" s="27">
        <f t="shared" si="8"/>
        <v>17769.72</v>
      </c>
      <c r="J154" s="24"/>
    </row>
    <row r="155" spans="1:12" s="10" customFormat="1" x14ac:dyDescent="0.2">
      <c r="A155" s="25">
        <v>6140</v>
      </c>
      <c r="B155" s="25">
        <v>220</v>
      </c>
      <c r="C155" s="25">
        <v>5</v>
      </c>
      <c r="D155" s="25" t="s">
        <v>80</v>
      </c>
      <c r="E155" s="19" t="s">
        <v>37</v>
      </c>
      <c r="F155" s="25"/>
      <c r="G155" s="39">
        <v>6281.81</v>
      </c>
      <c r="H155" s="27">
        <v>6281.81</v>
      </c>
      <c r="I155" s="27">
        <f t="shared" si="8"/>
        <v>12563.62</v>
      </c>
      <c r="J155" s="23"/>
      <c r="K155" s="24"/>
      <c r="L155" s="24"/>
    </row>
    <row r="156" spans="1:12" s="10" customFormat="1" x14ac:dyDescent="0.2">
      <c r="A156" s="25">
        <v>6140</v>
      </c>
      <c r="B156" s="25">
        <v>230</v>
      </c>
      <c r="C156" s="25">
        <v>5</v>
      </c>
      <c r="D156" s="25" t="s">
        <v>80</v>
      </c>
      <c r="E156" s="19" t="s">
        <v>69</v>
      </c>
      <c r="F156" s="25"/>
      <c r="G156" s="39">
        <v>16336</v>
      </c>
      <c r="H156" s="27">
        <v>16336</v>
      </c>
      <c r="I156" s="27">
        <f t="shared" si="8"/>
        <v>32672</v>
      </c>
      <c r="J156" s="23"/>
    </row>
    <row r="157" spans="1:12" x14ac:dyDescent="0.2">
      <c r="A157" s="25">
        <v>6140</v>
      </c>
      <c r="B157" s="25">
        <v>240</v>
      </c>
      <c r="C157" s="25">
        <v>5</v>
      </c>
      <c r="D157" s="25" t="s">
        <v>80</v>
      </c>
      <c r="E157" s="19" t="s">
        <v>30</v>
      </c>
      <c r="F157" s="25"/>
      <c r="G157" s="39">
        <v>1141.4000000000001</v>
      </c>
      <c r="H157" s="27">
        <v>1141.4000000000001</v>
      </c>
      <c r="I157" s="27">
        <f t="shared" si="8"/>
        <v>2282.8000000000002</v>
      </c>
      <c r="J157" s="23"/>
    </row>
    <row r="158" spans="1:12" x14ac:dyDescent="0.2">
      <c r="A158" s="25">
        <v>6140</v>
      </c>
      <c r="B158" s="25">
        <v>250</v>
      </c>
      <c r="C158" s="25">
        <v>5</v>
      </c>
      <c r="D158" s="25" t="s">
        <v>80</v>
      </c>
      <c r="E158" s="19" t="s">
        <v>31</v>
      </c>
      <c r="F158" s="25"/>
      <c r="G158" s="39">
        <v>49.27</v>
      </c>
      <c r="H158" s="27">
        <v>49.27</v>
      </c>
      <c r="I158" s="27">
        <f t="shared" si="8"/>
        <v>98.54</v>
      </c>
      <c r="J158" s="23"/>
    </row>
    <row r="159" spans="1:12" s="10" customFormat="1" ht="30" x14ac:dyDescent="0.2">
      <c r="A159" s="25">
        <v>6140</v>
      </c>
      <c r="B159" s="25">
        <v>369</v>
      </c>
      <c r="C159" s="25">
        <v>6</v>
      </c>
      <c r="D159" s="25" t="s">
        <v>80</v>
      </c>
      <c r="E159" s="32" t="s">
        <v>86</v>
      </c>
      <c r="F159" s="25"/>
      <c r="G159" s="26">
        <v>15000</v>
      </c>
      <c r="H159" s="27">
        <v>15000</v>
      </c>
      <c r="I159" s="27">
        <f t="shared" si="8"/>
        <v>30000</v>
      </c>
      <c r="J159" s="23"/>
      <c r="K159" s="24"/>
      <c r="L159" s="24"/>
    </row>
    <row r="160" spans="1:12" s="10" customFormat="1" ht="30" x14ac:dyDescent="0.2">
      <c r="A160" s="25">
        <v>6140</v>
      </c>
      <c r="B160" s="25">
        <v>391</v>
      </c>
      <c r="C160" s="25">
        <v>7</v>
      </c>
      <c r="D160" s="25" t="s">
        <v>80</v>
      </c>
      <c r="E160" s="32" t="s">
        <v>87</v>
      </c>
      <c r="F160" s="25"/>
      <c r="G160" s="26">
        <v>25000</v>
      </c>
      <c r="H160" s="27"/>
      <c r="I160" s="27">
        <f t="shared" si="8"/>
        <v>25000</v>
      </c>
      <c r="J160" s="23"/>
    </row>
    <row r="161" spans="1:13" ht="30" x14ac:dyDescent="0.2">
      <c r="A161" s="25">
        <v>6140</v>
      </c>
      <c r="B161" s="25">
        <v>392</v>
      </c>
      <c r="C161" s="25">
        <v>7</v>
      </c>
      <c r="D161" s="25" t="s">
        <v>80</v>
      </c>
      <c r="E161" s="32" t="s">
        <v>88</v>
      </c>
      <c r="F161" s="25"/>
      <c r="G161" s="26">
        <v>587500</v>
      </c>
      <c r="H161" s="27">
        <v>587500</v>
      </c>
      <c r="I161" s="27">
        <f t="shared" si="8"/>
        <v>1175000</v>
      </c>
      <c r="J161" s="23"/>
    </row>
    <row r="162" spans="1:13" ht="30" x14ac:dyDescent="0.2">
      <c r="A162" s="25">
        <v>5100</v>
      </c>
      <c r="B162" s="25">
        <v>120</v>
      </c>
      <c r="C162" s="25">
        <v>1</v>
      </c>
      <c r="D162" s="25" t="s">
        <v>89</v>
      </c>
      <c r="E162" s="32" t="s">
        <v>90</v>
      </c>
      <c r="F162" s="25"/>
      <c r="G162" s="26">
        <v>2337389.1</v>
      </c>
      <c r="H162" s="27">
        <v>2337389.0950000002</v>
      </c>
      <c r="I162" s="27">
        <f t="shared" si="8"/>
        <v>4674778.1950000003</v>
      </c>
      <c r="J162" s="24"/>
    </row>
    <row r="163" spans="1:13" x14ac:dyDescent="0.2">
      <c r="A163" s="25">
        <v>5100</v>
      </c>
      <c r="B163" s="25">
        <v>210</v>
      </c>
      <c r="C163" s="25">
        <v>1</v>
      </c>
      <c r="D163" s="25" t="s">
        <v>89</v>
      </c>
      <c r="E163" s="19" t="s">
        <v>91</v>
      </c>
      <c r="F163" s="25"/>
      <c r="G163" s="39">
        <v>252905.5</v>
      </c>
      <c r="H163" s="27">
        <v>252905.5</v>
      </c>
      <c r="I163" s="27">
        <f t="shared" si="8"/>
        <v>505811</v>
      </c>
      <c r="J163" s="24"/>
    </row>
    <row r="164" spans="1:13" s="10" customFormat="1" x14ac:dyDescent="0.2">
      <c r="A164" s="25">
        <v>5100</v>
      </c>
      <c r="B164" s="25">
        <v>220</v>
      </c>
      <c r="C164" s="25">
        <v>1</v>
      </c>
      <c r="D164" s="25" t="s">
        <v>89</v>
      </c>
      <c r="E164" s="19" t="s">
        <v>18</v>
      </c>
      <c r="F164" s="25"/>
      <c r="G164" s="39">
        <v>178810.27</v>
      </c>
      <c r="H164" s="27">
        <v>178810.26500000001</v>
      </c>
      <c r="I164" s="27">
        <f t="shared" si="8"/>
        <v>357620.53500000003</v>
      </c>
      <c r="J164" s="23"/>
    </row>
    <row r="165" spans="1:13" ht="30" x14ac:dyDescent="0.2">
      <c r="A165" s="25">
        <v>6110</v>
      </c>
      <c r="B165" s="25">
        <v>391</v>
      </c>
      <c r="C165" s="25">
        <v>1</v>
      </c>
      <c r="D165" s="25" t="s">
        <v>92</v>
      </c>
      <c r="E165" s="32" t="s">
        <v>94</v>
      </c>
      <c r="F165" s="25"/>
      <c r="G165" s="26">
        <v>25000</v>
      </c>
      <c r="H165" s="27"/>
      <c r="I165" s="27">
        <f t="shared" si="8"/>
        <v>25000</v>
      </c>
      <c r="J165" s="23"/>
    </row>
    <row r="166" spans="1:13" ht="30" x14ac:dyDescent="0.2">
      <c r="A166" s="25">
        <v>6110</v>
      </c>
      <c r="B166" s="25">
        <v>392</v>
      </c>
      <c r="C166" s="25">
        <v>1</v>
      </c>
      <c r="D166" s="25" t="s">
        <v>92</v>
      </c>
      <c r="E166" s="32" t="s">
        <v>109</v>
      </c>
      <c r="F166" s="25"/>
      <c r="G166" s="26">
        <v>887254.86</v>
      </c>
      <c r="H166" s="27">
        <v>887254.86</v>
      </c>
      <c r="I166" s="27">
        <f t="shared" si="8"/>
        <v>1774509.72</v>
      </c>
      <c r="J166" s="23"/>
    </row>
    <row r="167" spans="1:13" ht="30" x14ac:dyDescent="0.2">
      <c r="A167" s="25">
        <v>6110</v>
      </c>
      <c r="B167" s="25">
        <v>391</v>
      </c>
      <c r="C167" s="25">
        <v>2</v>
      </c>
      <c r="D167" s="25" t="s">
        <v>92</v>
      </c>
      <c r="E167" s="32" t="s">
        <v>94</v>
      </c>
      <c r="F167" s="25"/>
      <c r="G167" s="26">
        <v>25000</v>
      </c>
      <c r="H167" s="27"/>
      <c r="I167" s="27">
        <f t="shared" ref="I167" si="9">SUM(G167:H167)</f>
        <v>25000</v>
      </c>
      <c r="J167" s="23"/>
      <c r="L167" s="37"/>
      <c r="M167" s="42"/>
    </row>
    <row r="168" spans="1:13" s="10" customFormat="1" ht="30" x14ac:dyDescent="0.2">
      <c r="A168" s="25">
        <v>6110</v>
      </c>
      <c r="B168" s="25">
        <v>392</v>
      </c>
      <c r="C168" s="25">
        <v>2</v>
      </c>
      <c r="D168" s="25" t="s">
        <v>92</v>
      </c>
      <c r="E168" s="32" t="s">
        <v>93</v>
      </c>
      <c r="F168" s="25"/>
      <c r="G168" s="26">
        <v>137500</v>
      </c>
      <c r="H168" s="27">
        <v>137500</v>
      </c>
      <c r="I168" s="27">
        <f t="shared" si="8"/>
        <v>275000</v>
      </c>
      <c r="J168" s="23"/>
      <c r="K168" s="24"/>
      <c r="L168" s="42"/>
      <c r="M168" s="42"/>
    </row>
    <row r="169" spans="1:13" s="10" customFormat="1" ht="30" x14ac:dyDescent="0.2">
      <c r="A169" s="25">
        <v>6110</v>
      </c>
      <c r="B169" s="25">
        <v>110</v>
      </c>
      <c r="C169" s="25">
        <v>3</v>
      </c>
      <c r="D169" s="25" t="s">
        <v>92</v>
      </c>
      <c r="E169" s="32" t="s">
        <v>96</v>
      </c>
      <c r="F169" s="25">
        <v>1</v>
      </c>
      <c r="G169" s="26">
        <v>92701.8</v>
      </c>
      <c r="H169" s="27">
        <v>92701.8</v>
      </c>
      <c r="I169" s="27">
        <f t="shared" si="8"/>
        <v>185403.6</v>
      </c>
      <c r="J169" s="23"/>
      <c r="L169" s="42"/>
      <c r="M169" s="42"/>
    </row>
    <row r="170" spans="1:13" x14ac:dyDescent="0.2">
      <c r="A170" s="25">
        <v>6110</v>
      </c>
      <c r="B170" s="25">
        <v>210</v>
      </c>
      <c r="C170" s="25">
        <v>3</v>
      </c>
      <c r="D170" s="25" t="s">
        <v>92</v>
      </c>
      <c r="E170" s="19" t="s">
        <v>36</v>
      </c>
      <c r="F170" s="25"/>
      <c r="G170" s="39">
        <v>10030.34</v>
      </c>
      <c r="H170" s="27">
        <v>10030.334999999999</v>
      </c>
      <c r="I170" s="27">
        <f t="shared" si="8"/>
        <v>20060.674999999999</v>
      </c>
      <c r="J170" s="23"/>
      <c r="L170" s="42"/>
      <c r="M170" s="42"/>
    </row>
    <row r="171" spans="1:13" x14ac:dyDescent="0.2">
      <c r="A171" s="25">
        <v>6110</v>
      </c>
      <c r="B171" s="25">
        <v>220</v>
      </c>
      <c r="C171" s="25">
        <v>3</v>
      </c>
      <c r="D171" s="25" t="s">
        <v>92</v>
      </c>
      <c r="E171" s="19" t="s">
        <v>37</v>
      </c>
      <c r="F171" s="25"/>
      <c r="G171" s="39">
        <v>7091.69</v>
      </c>
      <c r="H171" s="27">
        <v>7091.69</v>
      </c>
      <c r="I171" s="27">
        <f t="shared" si="8"/>
        <v>14183.38</v>
      </c>
      <c r="J171" s="23"/>
      <c r="L171" s="42"/>
      <c r="M171" s="42"/>
    </row>
    <row r="172" spans="1:13" s="10" customFormat="1" x14ac:dyDescent="0.2">
      <c r="A172" s="25">
        <v>6110</v>
      </c>
      <c r="B172" s="25">
        <v>230</v>
      </c>
      <c r="C172" s="25">
        <v>3</v>
      </c>
      <c r="D172" s="25" t="s">
        <v>92</v>
      </c>
      <c r="E172" s="19" t="s">
        <v>69</v>
      </c>
      <c r="F172" s="25"/>
      <c r="G172" s="39">
        <v>8168</v>
      </c>
      <c r="H172" s="27">
        <v>8168</v>
      </c>
      <c r="I172" s="27">
        <f t="shared" si="8"/>
        <v>16336</v>
      </c>
      <c r="J172" s="24"/>
      <c r="K172" s="24"/>
      <c r="L172" s="42"/>
      <c r="M172" s="42"/>
    </row>
    <row r="173" spans="1:13" s="10" customFormat="1" x14ac:dyDescent="0.2">
      <c r="A173" s="25">
        <v>6110</v>
      </c>
      <c r="B173" s="25">
        <v>240</v>
      </c>
      <c r="C173" s="25">
        <v>3</v>
      </c>
      <c r="D173" s="25" t="s">
        <v>92</v>
      </c>
      <c r="E173" s="19" t="s">
        <v>30</v>
      </c>
      <c r="F173" s="25"/>
      <c r="G173" s="39">
        <v>1288.56</v>
      </c>
      <c r="H173" s="27">
        <v>1288.5550000000001</v>
      </c>
      <c r="I173" s="27">
        <f t="shared" si="8"/>
        <v>2577.1149999999998</v>
      </c>
      <c r="J173" s="23"/>
      <c r="L173" s="42"/>
      <c r="M173" s="42"/>
    </row>
    <row r="174" spans="1:13" x14ac:dyDescent="0.2">
      <c r="A174" s="25">
        <v>6110</v>
      </c>
      <c r="B174" s="25">
        <v>250</v>
      </c>
      <c r="C174" s="25">
        <v>3</v>
      </c>
      <c r="D174" s="25" t="s">
        <v>92</v>
      </c>
      <c r="E174" s="19" t="s">
        <v>31</v>
      </c>
      <c r="F174" s="25"/>
      <c r="G174" s="39">
        <v>55.62</v>
      </c>
      <c r="H174" s="27">
        <v>55.62</v>
      </c>
      <c r="I174" s="27">
        <f t="shared" si="8"/>
        <v>111.24</v>
      </c>
      <c r="J174" s="23"/>
      <c r="L174" s="28"/>
      <c r="M174" s="28"/>
    </row>
    <row r="175" spans="1:13" ht="30" x14ac:dyDescent="0.2">
      <c r="A175" s="25">
        <v>6110</v>
      </c>
      <c r="B175" s="25">
        <v>130</v>
      </c>
      <c r="C175" s="25">
        <v>4</v>
      </c>
      <c r="D175" s="25" t="s">
        <v>92</v>
      </c>
      <c r="E175" s="32" t="s">
        <v>95</v>
      </c>
      <c r="F175" s="25"/>
      <c r="G175" s="26">
        <v>1602847.73</v>
      </c>
      <c r="H175" s="27">
        <v>1602847.73</v>
      </c>
      <c r="I175" s="27">
        <f t="shared" si="8"/>
        <v>3205695.46</v>
      </c>
      <c r="J175" s="23"/>
    </row>
    <row r="176" spans="1:13" x14ac:dyDescent="0.2">
      <c r="A176" s="25">
        <v>6110</v>
      </c>
      <c r="B176" s="25">
        <v>210</v>
      </c>
      <c r="C176" s="25">
        <v>4</v>
      </c>
      <c r="D176" s="25" t="s">
        <v>92</v>
      </c>
      <c r="E176" s="19" t="s">
        <v>36</v>
      </c>
      <c r="F176" s="25"/>
      <c r="G176" s="26">
        <v>173428.13</v>
      </c>
      <c r="H176" s="27">
        <v>173428.125</v>
      </c>
      <c r="I176" s="27">
        <f t="shared" si="8"/>
        <v>346856.255</v>
      </c>
      <c r="J176" s="24"/>
    </row>
    <row r="177" spans="1:12" s="10" customFormat="1" x14ac:dyDescent="0.2">
      <c r="A177" s="25">
        <v>6110</v>
      </c>
      <c r="B177" s="25">
        <v>220</v>
      </c>
      <c r="C177" s="25">
        <v>4</v>
      </c>
      <c r="D177" s="25" t="s">
        <v>92</v>
      </c>
      <c r="E177" s="19" t="s">
        <v>37</v>
      </c>
      <c r="F177" s="25"/>
      <c r="G177" s="39">
        <v>122617.85</v>
      </c>
      <c r="H177" s="27">
        <v>122617.85</v>
      </c>
      <c r="I177" s="27">
        <f t="shared" si="8"/>
        <v>245235.7</v>
      </c>
      <c r="J177" s="24"/>
    </row>
    <row r="178" spans="1:12" x14ac:dyDescent="0.2">
      <c r="A178" s="25">
        <v>6110</v>
      </c>
      <c r="B178" s="25">
        <v>230</v>
      </c>
      <c r="C178" s="25">
        <v>4</v>
      </c>
      <c r="D178" s="25" t="s">
        <v>92</v>
      </c>
      <c r="E178" s="19" t="s">
        <v>69</v>
      </c>
      <c r="F178" s="25"/>
      <c r="G178" s="39">
        <v>171528</v>
      </c>
      <c r="H178" s="27">
        <v>171528</v>
      </c>
      <c r="I178" s="27">
        <f t="shared" si="8"/>
        <v>343056</v>
      </c>
      <c r="J178" s="23"/>
    </row>
    <row r="179" spans="1:12" x14ac:dyDescent="0.2">
      <c r="A179" s="20">
        <v>6110</v>
      </c>
      <c r="B179" s="20">
        <v>240</v>
      </c>
      <c r="C179" s="20">
        <v>4</v>
      </c>
      <c r="D179" s="20" t="s">
        <v>92</v>
      </c>
      <c r="E179" s="17" t="s">
        <v>30</v>
      </c>
      <c r="F179" s="20"/>
      <c r="G179" s="30">
        <v>22279.59</v>
      </c>
      <c r="H179" s="22">
        <v>22279.584999999999</v>
      </c>
      <c r="I179" s="22">
        <f t="shared" si="8"/>
        <v>44559.175000000003</v>
      </c>
      <c r="J179" s="23"/>
    </row>
    <row r="180" spans="1:12" s="10" customFormat="1" x14ac:dyDescent="0.2">
      <c r="A180" s="20">
        <v>6110</v>
      </c>
      <c r="B180" s="20">
        <v>250</v>
      </c>
      <c r="C180" s="20">
        <v>4</v>
      </c>
      <c r="D180" s="20" t="s">
        <v>92</v>
      </c>
      <c r="E180" s="17" t="s">
        <v>31</v>
      </c>
      <c r="F180" s="20"/>
      <c r="G180" s="30">
        <v>961.71</v>
      </c>
      <c r="H180" s="22">
        <v>961.71</v>
      </c>
      <c r="I180" s="22">
        <f t="shared" si="8"/>
        <v>1923.42</v>
      </c>
      <c r="J180" s="23"/>
    </row>
    <row r="181" spans="1:12" x14ac:dyDescent="0.2">
      <c r="A181" s="20"/>
      <c r="B181" s="20"/>
      <c r="C181" s="20"/>
      <c r="D181" s="20" t="s">
        <v>97</v>
      </c>
      <c r="E181" s="17" t="s">
        <v>65</v>
      </c>
      <c r="F181" s="20"/>
      <c r="G181" s="30"/>
      <c r="H181" s="22"/>
      <c r="I181" s="22"/>
      <c r="J181" s="23"/>
    </row>
    <row r="182" spans="1:12" x14ac:dyDescent="0.2">
      <c r="A182" s="20"/>
      <c r="B182" s="20"/>
      <c r="C182" s="20"/>
      <c r="D182" s="20" t="s">
        <v>98</v>
      </c>
      <c r="E182" s="17" t="s">
        <v>65</v>
      </c>
      <c r="F182" s="20"/>
      <c r="G182" s="30"/>
      <c r="H182" s="22"/>
      <c r="I182" s="22"/>
      <c r="J182" s="23"/>
    </row>
    <row r="183" spans="1:12" s="10" customFormat="1" x14ac:dyDescent="0.2">
      <c r="A183" s="20">
        <v>6130</v>
      </c>
      <c r="B183" s="20">
        <v>160</v>
      </c>
      <c r="C183" s="20">
        <v>1</v>
      </c>
      <c r="D183" s="20" t="s">
        <v>99</v>
      </c>
      <c r="E183" s="17" t="s">
        <v>100</v>
      </c>
      <c r="F183" s="20"/>
      <c r="G183" s="30">
        <v>880945.63</v>
      </c>
      <c r="H183" s="22">
        <v>880945.63</v>
      </c>
      <c r="I183" s="22">
        <f t="shared" si="7"/>
        <v>1761891.26</v>
      </c>
      <c r="J183" s="24"/>
      <c r="K183" s="24"/>
      <c r="L183" s="24"/>
    </row>
    <row r="184" spans="1:12" s="10" customFormat="1" x14ac:dyDescent="0.2">
      <c r="A184" s="20">
        <v>6130</v>
      </c>
      <c r="B184" s="20">
        <v>210</v>
      </c>
      <c r="C184" s="20">
        <v>1</v>
      </c>
      <c r="D184" s="20" t="s">
        <v>99</v>
      </c>
      <c r="E184" s="17" t="s">
        <v>36</v>
      </c>
      <c r="F184" s="20"/>
      <c r="G184" s="30">
        <v>95318.32</v>
      </c>
      <c r="H184" s="22">
        <v>95318.315000000002</v>
      </c>
      <c r="I184" s="22">
        <f t="shared" si="7"/>
        <v>190636.63500000001</v>
      </c>
      <c r="J184" s="23"/>
    </row>
    <row r="185" spans="1:12" x14ac:dyDescent="0.2">
      <c r="A185" s="20">
        <v>6130</v>
      </c>
      <c r="B185" s="20">
        <v>220</v>
      </c>
      <c r="C185" s="20">
        <v>1</v>
      </c>
      <c r="D185" s="20" t="s">
        <v>99</v>
      </c>
      <c r="E185" s="17" t="s">
        <v>37</v>
      </c>
      <c r="F185" s="20"/>
      <c r="G185" s="30">
        <v>67392.34</v>
      </c>
      <c r="H185" s="22">
        <v>67392.34</v>
      </c>
      <c r="I185" s="22">
        <f t="shared" si="7"/>
        <v>134784.68</v>
      </c>
      <c r="J185" s="23"/>
    </row>
    <row r="186" spans="1:12" x14ac:dyDescent="0.2">
      <c r="A186" s="20">
        <v>6130</v>
      </c>
      <c r="B186" s="20">
        <v>230</v>
      </c>
      <c r="C186" s="20">
        <v>1</v>
      </c>
      <c r="D186" s="20" t="s">
        <v>99</v>
      </c>
      <c r="E186" s="17" t="s">
        <v>69</v>
      </c>
      <c r="F186" s="20"/>
      <c r="G186" s="30">
        <v>122520</v>
      </c>
      <c r="H186" s="22">
        <v>122520</v>
      </c>
      <c r="I186" s="22">
        <f t="shared" si="7"/>
        <v>245040</v>
      </c>
      <c r="J186" s="23"/>
    </row>
    <row r="187" spans="1:12" s="10" customFormat="1" x14ac:dyDescent="0.2">
      <c r="A187" s="20">
        <v>6130</v>
      </c>
      <c r="B187" s="20">
        <v>240</v>
      </c>
      <c r="C187" s="20">
        <v>1</v>
      </c>
      <c r="D187" s="20" t="s">
        <v>99</v>
      </c>
      <c r="E187" s="17" t="s">
        <v>30</v>
      </c>
      <c r="F187" s="20"/>
      <c r="G187" s="30">
        <v>12245.15</v>
      </c>
      <c r="H187" s="22">
        <v>12245.145</v>
      </c>
      <c r="I187" s="22">
        <f t="shared" si="7"/>
        <v>24490.294999999998</v>
      </c>
      <c r="J187" s="24"/>
      <c r="K187" s="24"/>
      <c r="L187" s="24"/>
    </row>
    <row r="188" spans="1:12" s="10" customFormat="1" x14ac:dyDescent="0.2">
      <c r="A188" s="20">
        <v>6130</v>
      </c>
      <c r="B188" s="20">
        <v>250</v>
      </c>
      <c r="C188" s="20">
        <v>1</v>
      </c>
      <c r="D188" s="20" t="s">
        <v>99</v>
      </c>
      <c r="E188" s="17" t="s">
        <v>31</v>
      </c>
      <c r="F188" s="20"/>
      <c r="G188" s="30">
        <v>528.56500000000005</v>
      </c>
      <c r="H188" s="22">
        <v>528.56500000000005</v>
      </c>
      <c r="I188" s="22">
        <f t="shared" si="7"/>
        <v>1057.1300000000001</v>
      </c>
      <c r="J188" s="23"/>
    </row>
    <row r="189" spans="1:12" x14ac:dyDescent="0.2">
      <c r="A189" s="20">
        <v>6130</v>
      </c>
      <c r="B189" s="20">
        <v>160</v>
      </c>
      <c r="C189" s="20">
        <v>2</v>
      </c>
      <c r="D189" s="20" t="s">
        <v>99</v>
      </c>
      <c r="E189" s="17" t="s">
        <v>101</v>
      </c>
      <c r="F189" s="20"/>
      <c r="G189" s="30">
        <v>21102.39</v>
      </c>
      <c r="H189" s="22">
        <v>21102.39</v>
      </c>
      <c r="I189" s="22">
        <f>SUM(G189:H189)</f>
        <v>42204.78</v>
      </c>
      <c r="J189" s="23"/>
    </row>
    <row r="190" spans="1:12" x14ac:dyDescent="0.2">
      <c r="A190" s="20">
        <v>6130</v>
      </c>
      <c r="B190" s="20">
        <v>210</v>
      </c>
      <c r="C190" s="20">
        <v>2</v>
      </c>
      <c r="D190" s="20" t="s">
        <v>99</v>
      </c>
      <c r="E190" s="17" t="s">
        <v>36</v>
      </c>
      <c r="F190" s="20"/>
      <c r="G190" s="30">
        <v>1927.31</v>
      </c>
      <c r="H190" s="22">
        <v>1927.3053076728283</v>
      </c>
      <c r="I190" s="22">
        <f t="shared" si="7"/>
        <v>3854.6153076728283</v>
      </c>
      <c r="J190" s="23"/>
    </row>
    <row r="191" spans="1:12" x14ac:dyDescent="0.2">
      <c r="A191" s="20">
        <v>6130</v>
      </c>
      <c r="B191" s="20">
        <v>220</v>
      </c>
      <c r="C191" s="20">
        <v>2</v>
      </c>
      <c r="D191" s="20" t="s">
        <v>99</v>
      </c>
      <c r="E191" s="17" t="s">
        <v>37</v>
      </c>
      <c r="F191" s="20"/>
      <c r="G191" s="30">
        <v>1362.65</v>
      </c>
      <c r="H191" s="22">
        <v>1362.651164851861</v>
      </c>
      <c r="I191" s="22">
        <f t="shared" si="7"/>
        <v>2725.3011648518614</v>
      </c>
      <c r="J191" s="23"/>
    </row>
    <row r="192" spans="1:12" s="10" customFormat="1" x14ac:dyDescent="0.2">
      <c r="A192" s="25">
        <v>5100</v>
      </c>
      <c r="B192" s="25">
        <v>120</v>
      </c>
      <c r="C192" s="25">
        <v>1</v>
      </c>
      <c r="D192" s="25" t="s">
        <v>102</v>
      </c>
      <c r="E192" s="19" t="s">
        <v>103</v>
      </c>
      <c r="F192" s="25"/>
      <c r="G192" s="39">
        <v>422047.78</v>
      </c>
      <c r="H192" s="27">
        <v>422047.77500000002</v>
      </c>
      <c r="I192" s="27">
        <f t="shared" si="7"/>
        <v>844095.55500000005</v>
      </c>
      <c r="J192" s="24"/>
    </row>
    <row r="193" spans="1:12" x14ac:dyDescent="0.2">
      <c r="A193" s="25">
        <v>5100</v>
      </c>
      <c r="B193" s="25">
        <v>210</v>
      </c>
      <c r="C193" s="25">
        <v>1</v>
      </c>
      <c r="D193" s="25" t="s">
        <v>102</v>
      </c>
      <c r="E193" s="19" t="s">
        <v>36</v>
      </c>
      <c r="F193" s="25"/>
      <c r="G193" s="39">
        <v>45665.57</v>
      </c>
      <c r="H193" s="27">
        <v>45665.57</v>
      </c>
      <c r="I193" s="27">
        <f t="shared" ref="I193:I207" si="10">SUM(G193:H193)</f>
        <v>91331.14</v>
      </c>
      <c r="J193" s="23"/>
    </row>
    <row r="194" spans="1:12" x14ac:dyDescent="0.2">
      <c r="A194" s="25">
        <v>5100</v>
      </c>
      <c r="B194" s="25">
        <v>220</v>
      </c>
      <c r="C194" s="25">
        <v>1</v>
      </c>
      <c r="D194" s="25" t="s">
        <v>102</v>
      </c>
      <c r="E194" s="19" t="s">
        <v>37</v>
      </c>
      <c r="F194" s="25"/>
      <c r="G194" s="39">
        <v>32286.66</v>
      </c>
      <c r="H194" s="27">
        <v>32286.654999999999</v>
      </c>
      <c r="I194" s="27">
        <f t="shared" si="10"/>
        <v>64573.315000000002</v>
      </c>
      <c r="J194" s="23"/>
    </row>
    <row r="195" spans="1:12" s="10" customFormat="1" x14ac:dyDescent="0.2">
      <c r="A195" s="20">
        <v>7730</v>
      </c>
      <c r="B195" s="20">
        <v>110</v>
      </c>
      <c r="C195" s="20">
        <v>2</v>
      </c>
      <c r="D195" s="20" t="s">
        <v>102</v>
      </c>
      <c r="E195" s="18" t="s">
        <v>104</v>
      </c>
      <c r="F195" s="20"/>
      <c r="G195" s="21">
        <v>88752.5</v>
      </c>
      <c r="H195" s="22">
        <v>88752.5</v>
      </c>
      <c r="I195" s="22">
        <f t="shared" si="10"/>
        <v>177505</v>
      </c>
      <c r="J195" s="24"/>
      <c r="K195" s="24"/>
      <c r="L195" s="24"/>
    </row>
    <row r="196" spans="1:12" s="10" customFormat="1" x14ac:dyDescent="0.2">
      <c r="A196" s="20">
        <v>7730</v>
      </c>
      <c r="B196" s="20">
        <v>210</v>
      </c>
      <c r="C196" s="20">
        <v>2</v>
      </c>
      <c r="D196" s="20" t="s">
        <v>102</v>
      </c>
      <c r="E196" s="17" t="s">
        <v>36</v>
      </c>
      <c r="F196" s="20"/>
      <c r="G196" s="30">
        <v>9603.02</v>
      </c>
      <c r="H196" s="22">
        <v>9603.02</v>
      </c>
      <c r="I196" s="22">
        <f t="shared" si="10"/>
        <v>19206.04</v>
      </c>
      <c r="J196" s="23"/>
    </row>
    <row r="197" spans="1:12" x14ac:dyDescent="0.2">
      <c r="A197" s="20">
        <v>7730</v>
      </c>
      <c r="B197" s="20">
        <v>220</v>
      </c>
      <c r="C197" s="20">
        <v>2</v>
      </c>
      <c r="D197" s="20" t="s">
        <v>102</v>
      </c>
      <c r="E197" s="17" t="s">
        <v>37</v>
      </c>
      <c r="F197" s="20"/>
      <c r="G197" s="30">
        <v>6789.57</v>
      </c>
      <c r="H197" s="22">
        <v>6789.5649999999996</v>
      </c>
      <c r="I197" s="22">
        <f t="shared" si="10"/>
        <v>13579.134999999998</v>
      </c>
      <c r="J197" s="23"/>
    </row>
    <row r="198" spans="1:12" x14ac:dyDescent="0.2">
      <c r="A198" s="20">
        <v>7730</v>
      </c>
      <c r="B198" s="20">
        <v>230</v>
      </c>
      <c r="C198" s="20">
        <v>2</v>
      </c>
      <c r="D198" s="20" t="s">
        <v>102</v>
      </c>
      <c r="E198" s="17" t="s">
        <v>69</v>
      </c>
      <c r="F198" s="20"/>
      <c r="G198" s="30">
        <v>8168</v>
      </c>
      <c r="H198" s="22">
        <v>8168</v>
      </c>
      <c r="I198" s="22">
        <f t="shared" si="10"/>
        <v>16336</v>
      </c>
      <c r="J198" s="23"/>
    </row>
    <row r="199" spans="1:12" s="10" customFormat="1" x14ac:dyDescent="0.2">
      <c r="A199" s="20">
        <v>7730</v>
      </c>
      <c r="B199" s="20">
        <v>240</v>
      </c>
      <c r="C199" s="20">
        <v>2</v>
      </c>
      <c r="D199" s="20" t="s">
        <v>102</v>
      </c>
      <c r="E199" s="17" t="s">
        <v>30</v>
      </c>
      <c r="F199" s="20"/>
      <c r="G199" s="30">
        <v>1233.6600000000001</v>
      </c>
      <c r="H199" s="22">
        <v>1233.6600000000001</v>
      </c>
      <c r="I199" s="22">
        <f t="shared" si="10"/>
        <v>2467.3200000000002</v>
      </c>
      <c r="J199" s="24"/>
      <c r="K199" s="24"/>
      <c r="L199" s="24"/>
    </row>
    <row r="200" spans="1:12" s="10" customFormat="1" x14ac:dyDescent="0.2">
      <c r="A200" s="20">
        <v>7730</v>
      </c>
      <c r="B200" s="20">
        <v>250</v>
      </c>
      <c r="C200" s="20">
        <v>2</v>
      </c>
      <c r="D200" s="20" t="s">
        <v>102</v>
      </c>
      <c r="E200" s="17" t="s">
        <v>31</v>
      </c>
      <c r="F200" s="20"/>
      <c r="G200" s="30">
        <v>53.25</v>
      </c>
      <c r="H200" s="22">
        <v>53.25</v>
      </c>
      <c r="I200" s="22">
        <f t="shared" si="10"/>
        <v>106.5</v>
      </c>
      <c r="J200" s="23"/>
    </row>
    <row r="201" spans="1:12" x14ac:dyDescent="0.2">
      <c r="A201" s="20">
        <v>5000</v>
      </c>
      <c r="B201" s="20">
        <v>100</v>
      </c>
      <c r="C201" s="20">
        <v>3</v>
      </c>
      <c r="D201" s="20" t="s">
        <v>102</v>
      </c>
      <c r="E201" s="17" t="s">
        <v>112</v>
      </c>
      <c r="F201" s="20"/>
      <c r="G201" s="39">
        <f>24767659.21-254501.4</f>
        <v>24513157.810000002</v>
      </c>
      <c r="H201" s="27">
        <v>1827684.213527421</v>
      </c>
      <c r="I201" s="27">
        <f>SUM(G201:H201)-53512.7</f>
        <v>26287329.323527426</v>
      </c>
      <c r="J201" s="23"/>
      <c r="K201" s="41"/>
      <c r="L201" s="36"/>
    </row>
    <row r="202" spans="1:12" ht="30" x14ac:dyDescent="0.2">
      <c r="A202" s="20">
        <v>6300</v>
      </c>
      <c r="B202" s="20">
        <v>160</v>
      </c>
      <c r="C202" s="20">
        <v>1</v>
      </c>
      <c r="D202" s="20" t="s">
        <v>105</v>
      </c>
      <c r="E202" s="18" t="s">
        <v>106</v>
      </c>
      <c r="F202" s="20">
        <v>1</v>
      </c>
      <c r="G202" s="21">
        <v>53404.77</v>
      </c>
      <c r="H202" s="22">
        <v>53404.77</v>
      </c>
      <c r="I202" s="22">
        <f t="shared" si="10"/>
        <v>106809.54</v>
      </c>
      <c r="J202" s="23"/>
      <c r="K202" s="36"/>
    </row>
    <row r="203" spans="1:12" x14ac:dyDescent="0.2">
      <c r="A203" s="20">
        <v>6300</v>
      </c>
      <c r="B203" s="20">
        <v>210</v>
      </c>
      <c r="C203" s="20">
        <v>1</v>
      </c>
      <c r="D203" s="20" t="s">
        <v>105</v>
      </c>
      <c r="E203" s="17" t="s">
        <v>36</v>
      </c>
      <c r="F203" s="20"/>
      <c r="G203" s="30">
        <v>5778.4</v>
      </c>
      <c r="H203" s="22">
        <v>5778.4</v>
      </c>
      <c r="I203" s="22">
        <f t="shared" si="10"/>
        <v>11556.8</v>
      </c>
      <c r="J203" s="24"/>
    </row>
    <row r="204" spans="1:12" s="10" customFormat="1" x14ac:dyDescent="0.2">
      <c r="A204" s="20">
        <v>6300</v>
      </c>
      <c r="B204" s="20">
        <v>220</v>
      </c>
      <c r="C204" s="20">
        <v>1</v>
      </c>
      <c r="D204" s="20" t="s">
        <v>105</v>
      </c>
      <c r="E204" s="17" t="s">
        <v>37</v>
      </c>
      <c r="F204" s="20"/>
      <c r="G204" s="30">
        <v>4085.47</v>
      </c>
      <c r="H204" s="22">
        <v>4085.4650000000001</v>
      </c>
      <c r="I204" s="22">
        <f t="shared" si="10"/>
        <v>8170.9349999999995</v>
      </c>
      <c r="J204" s="24"/>
    </row>
    <row r="205" spans="1:12" s="10" customFormat="1" x14ac:dyDescent="0.2">
      <c r="A205" s="25">
        <v>6300</v>
      </c>
      <c r="B205" s="25">
        <v>230</v>
      </c>
      <c r="C205" s="25">
        <v>1</v>
      </c>
      <c r="D205" s="20" t="s">
        <v>105</v>
      </c>
      <c r="E205" s="17" t="s">
        <v>69</v>
      </c>
      <c r="F205" s="25"/>
      <c r="G205" s="39">
        <v>8168</v>
      </c>
      <c r="H205" s="39">
        <v>8168</v>
      </c>
      <c r="I205" s="22">
        <f t="shared" si="10"/>
        <v>16336</v>
      </c>
      <c r="J205" s="24"/>
    </row>
    <row r="206" spans="1:12" s="10" customFormat="1" x14ac:dyDescent="0.2">
      <c r="A206" s="25">
        <v>6300</v>
      </c>
      <c r="B206" s="25">
        <v>240</v>
      </c>
      <c r="C206" s="25">
        <v>1</v>
      </c>
      <c r="D206" s="20" t="s">
        <v>105</v>
      </c>
      <c r="E206" s="17" t="s">
        <v>30</v>
      </c>
      <c r="F206" s="25"/>
      <c r="G206" s="39">
        <v>742.33</v>
      </c>
      <c r="H206" s="39">
        <v>742.33</v>
      </c>
      <c r="I206" s="22">
        <f t="shared" si="10"/>
        <v>1484.66</v>
      </c>
      <c r="J206" s="24"/>
    </row>
    <row r="207" spans="1:12" s="10" customFormat="1" x14ac:dyDescent="0.2">
      <c r="A207" s="25">
        <v>6300</v>
      </c>
      <c r="B207" s="25">
        <v>250</v>
      </c>
      <c r="C207" s="25">
        <v>1</v>
      </c>
      <c r="D207" s="20" t="s">
        <v>105</v>
      </c>
      <c r="E207" s="17" t="s">
        <v>31</v>
      </c>
      <c r="F207" s="25"/>
      <c r="G207" s="39">
        <v>32.049999999999997</v>
      </c>
      <c r="H207" s="39">
        <v>32.049999999999997</v>
      </c>
      <c r="I207" s="22">
        <f t="shared" si="10"/>
        <v>64.099999999999994</v>
      </c>
      <c r="J207" s="24"/>
    </row>
    <row r="208" spans="1:12" ht="30" x14ac:dyDescent="0.2">
      <c r="A208" s="20">
        <v>6300</v>
      </c>
      <c r="B208" s="20">
        <v>110</v>
      </c>
      <c r="C208" s="20">
        <v>2</v>
      </c>
      <c r="D208" s="20" t="s">
        <v>105</v>
      </c>
      <c r="E208" s="18" t="s">
        <v>107</v>
      </c>
      <c r="F208" s="20">
        <v>1.5</v>
      </c>
      <c r="G208" s="21">
        <v>101928.83</v>
      </c>
      <c r="H208" s="22">
        <v>101928.825</v>
      </c>
      <c r="I208" s="22">
        <f t="shared" ref="I208:I213" si="11">SUM(G208:H208)</f>
        <v>203857.655</v>
      </c>
      <c r="J208" s="23"/>
    </row>
    <row r="209" spans="1:14" x14ac:dyDescent="0.2">
      <c r="A209" s="20">
        <v>6300</v>
      </c>
      <c r="B209" s="20">
        <v>210</v>
      </c>
      <c r="C209" s="20">
        <v>2</v>
      </c>
      <c r="D209" s="20" t="s">
        <v>105</v>
      </c>
      <c r="E209" s="17" t="s">
        <v>36</v>
      </c>
      <c r="F209" s="20"/>
      <c r="G209" s="30">
        <v>11028.7</v>
      </c>
      <c r="H209" s="22">
        <v>11028.7</v>
      </c>
      <c r="I209" s="22">
        <f t="shared" si="11"/>
        <v>22057.4</v>
      </c>
      <c r="J209" s="23"/>
    </row>
    <row r="210" spans="1:14" s="10" customFormat="1" x14ac:dyDescent="0.2">
      <c r="A210" s="20">
        <v>6300</v>
      </c>
      <c r="B210" s="20">
        <v>220</v>
      </c>
      <c r="C210" s="20">
        <v>2</v>
      </c>
      <c r="D210" s="20" t="s">
        <v>105</v>
      </c>
      <c r="E210" s="17" t="s">
        <v>37</v>
      </c>
      <c r="F210" s="20"/>
      <c r="G210" s="30">
        <v>7797.56</v>
      </c>
      <c r="H210" s="22">
        <v>7797.5550000000003</v>
      </c>
      <c r="I210" s="22">
        <f t="shared" si="11"/>
        <v>15595.115000000002</v>
      </c>
      <c r="J210" s="23"/>
      <c r="K210" s="24"/>
      <c r="L210" s="24"/>
    </row>
    <row r="211" spans="1:14" s="10" customFormat="1" x14ac:dyDescent="0.2">
      <c r="A211" s="20">
        <v>6300</v>
      </c>
      <c r="B211" s="25">
        <v>230</v>
      </c>
      <c r="C211" s="25">
        <v>2</v>
      </c>
      <c r="D211" s="20" t="s">
        <v>105</v>
      </c>
      <c r="E211" s="17" t="s">
        <v>69</v>
      </c>
      <c r="F211" s="25"/>
      <c r="G211" s="39">
        <v>16336</v>
      </c>
      <c r="H211" s="39">
        <v>16336</v>
      </c>
      <c r="I211" s="22">
        <f t="shared" si="11"/>
        <v>32672</v>
      </c>
      <c r="J211" s="23"/>
      <c r="K211" s="24"/>
      <c r="L211" s="24"/>
    </row>
    <row r="212" spans="1:14" s="10" customFormat="1" x14ac:dyDescent="0.2">
      <c r="A212" s="20">
        <v>6300</v>
      </c>
      <c r="B212" s="25">
        <v>240</v>
      </c>
      <c r="C212" s="25">
        <v>2</v>
      </c>
      <c r="D212" s="20" t="s">
        <v>105</v>
      </c>
      <c r="E212" s="17" t="s">
        <v>30</v>
      </c>
      <c r="F212" s="25"/>
      <c r="G212" s="39">
        <v>1416.81</v>
      </c>
      <c r="H212" s="39">
        <v>1416.81</v>
      </c>
      <c r="I212" s="22">
        <f t="shared" si="11"/>
        <v>2833.62</v>
      </c>
      <c r="J212" s="23"/>
      <c r="K212" s="24"/>
      <c r="L212" s="24"/>
    </row>
    <row r="213" spans="1:14" s="10" customFormat="1" x14ac:dyDescent="0.2">
      <c r="A213" s="20">
        <v>6300</v>
      </c>
      <c r="B213" s="25">
        <v>250</v>
      </c>
      <c r="C213" s="25">
        <v>2</v>
      </c>
      <c r="D213" s="20" t="s">
        <v>105</v>
      </c>
      <c r="E213" s="17" t="s">
        <v>31</v>
      </c>
      <c r="F213" s="25"/>
      <c r="G213" s="39">
        <v>61.16</v>
      </c>
      <c r="H213" s="39">
        <v>61.16</v>
      </c>
      <c r="I213" s="22">
        <f t="shared" si="11"/>
        <v>122.32</v>
      </c>
      <c r="J213" s="23"/>
      <c r="K213" s="24"/>
      <c r="L213" s="24"/>
    </row>
    <row r="214" spans="1:14" s="10" customFormat="1" ht="30" x14ac:dyDescent="0.2">
      <c r="A214" s="57">
        <v>7200</v>
      </c>
      <c r="B214" s="57">
        <v>790</v>
      </c>
      <c r="C214" s="57">
        <v>3</v>
      </c>
      <c r="D214" s="57" t="s">
        <v>105</v>
      </c>
      <c r="E214" s="18" t="s">
        <v>108</v>
      </c>
      <c r="F214" s="20"/>
      <c r="G214" s="21">
        <v>5557463.7400000002</v>
      </c>
      <c r="H214" s="22">
        <v>2737258.26</v>
      </c>
      <c r="I214" s="22">
        <f t="shared" ref="I214" si="12">SUM(G214:H214)</f>
        <v>8294722</v>
      </c>
      <c r="J214" s="24"/>
      <c r="K214" s="24"/>
      <c r="L214" s="24"/>
    </row>
    <row r="215" spans="1:14" x14ac:dyDescent="0.2">
      <c r="A215" s="20"/>
      <c r="B215" s="20"/>
      <c r="C215" s="20"/>
      <c r="D215" s="20"/>
      <c r="E215" s="17"/>
      <c r="F215" s="20"/>
      <c r="G215" s="30"/>
      <c r="H215" s="22"/>
      <c r="I215" s="22"/>
      <c r="J215" s="23"/>
    </row>
    <row r="216" spans="1:14" x14ac:dyDescent="0.2">
      <c r="A216" s="75" t="s">
        <v>5</v>
      </c>
      <c r="B216" s="75"/>
      <c r="C216" s="75"/>
      <c r="D216" s="75"/>
      <c r="E216" s="75"/>
      <c r="F216" s="76"/>
      <c r="G216" s="34">
        <f>SUM(G10:G214)</f>
        <v>126022077.99999994</v>
      </c>
      <c r="H216" s="22">
        <f>SUM(H10:H214)</f>
        <v>63202164.699999943</v>
      </c>
      <c r="I216" s="22">
        <f>SUM(I10:I214)</f>
        <v>189170729.99999997</v>
      </c>
      <c r="J216" s="23">
        <f>189170730-I216</f>
        <v>0</v>
      </c>
      <c r="K216" s="41"/>
    </row>
    <row r="217" spans="1:14" x14ac:dyDescent="0.2">
      <c r="A217" s="24"/>
      <c r="B217" s="24"/>
      <c r="C217" s="24"/>
      <c r="D217" s="24"/>
      <c r="E217" s="24"/>
      <c r="F217" s="24"/>
      <c r="G217" s="28"/>
      <c r="H217" s="28"/>
      <c r="I217" s="28"/>
      <c r="J217" s="41"/>
      <c r="M217" s="41"/>
      <c r="N217" s="41"/>
    </row>
    <row r="218" spans="1:14" x14ac:dyDescent="0.2">
      <c r="A218" s="77" t="s">
        <v>16</v>
      </c>
      <c r="B218" s="77"/>
      <c r="C218" s="77"/>
      <c r="D218" s="10"/>
      <c r="E218" s="10"/>
      <c r="F218" s="10"/>
      <c r="G218" s="60"/>
      <c r="H218" s="68"/>
      <c r="I218" s="10"/>
      <c r="J218" s="23"/>
      <c r="K218" s="41"/>
      <c r="M218" s="41"/>
      <c r="N218" s="41"/>
    </row>
    <row r="219" spans="1:14" x14ac:dyDescent="0.2">
      <c r="A219" s="15"/>
      <c r="B219" s="15"/>
      <c r="C219" s="16" t="s">
        <v>7</v>
      </c>
      <c r="D219" s="70" t="s">
        <v>6</v>
      </c>
      <c r="E219" s="70"/>
      <c r="F219" s="15"/>
      <c r="G219" s="61"/>
      <c r="H219" s="14"/>
      <c r="I219" s="10"/>
      <c r="J219" s="23"/>
      <c r="K219" s="41"/>
      <c r="M219" s="41"/>
    </row>
    <row r="220" spans="1:14" x14ac:dyDescent="0.2">
      <c r="A220" s="10"/>
      <c r="B220" s="10"/>
      <c r="C220" s="10"/>
      <c r="D220" s="10"/>
      <c r="E220" s="10"/>
      <c r="F220" s="10"/>
      <c r="G220" s="10"/>
      <c r="H220" s="10"/>
      <c r="I220" s="10"/>
      <c r="J220" s="58"/>
    </row>
    <row r="221" spans="1:14" x14ac:dyDescent="0.2">
      <c r="A221" s="69" t="s">
        <v>11</v>
      </c>
      <c r="B221" s="69"/>
      <c r="C221" s="69"/>
      <c r="D221" s="69"/>
      <c r="E221" s="69"/>
      <c r="F221" s="69"/>
      <c r="G221" s="69"/>
      <c r="J221" s="10"/>
    </row>
    <row r="223" spans="1:14" ht="14.5" customHeight="1" x14ac:dyDescent="0.2"/>
  </sheetData>
  <autoFilter ref="A1:N223" xr:uid="{569F3E6A-206B-4350-888C-F399DCF6EE69}">
    <filterColumn colId="0" showButton="0"/>
    <filterColumn colId="1" showButton="0"/>
    <filterColumn colId="2" showButton="0"/>
    <filterColumn colId="7" showButton="0"/>
  </autoFilter>
  <mergeCells count="9">
    <mergeCell ref="A221:G221"/>
    <mergeCell ref="D219:E219"/>
    <mergeCell ref="A1:D2"/>
    <mergeCell ref="H1:I3"/>
    <mergeCell ref="A3:D4"/>
    <mergeCell ref="A216:F216"/>
    <mergeCell ref="A218:C218"/>
    <mergeCell ref="A7:I7"/>
    <mergeCell ref="A6:I6"/>
  </mergeCells>
  <pageMargins left="0.25" right="0.25" top="0.75" bottom="0.75" header="0.3" footer="0.3"/>
  <pageSetup scale="62" fitToHeight="0" orientation="portrait" r:id="rId1"/>
  <ignoredErrors>
    <ignoredError sqref="I40 I34 I28 I22 I10 I58 I46 I121 I108 I115 I134 I52 I97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E82FD2B12DCD47BA126EE518D9B605" ma:contentTypeVersion="10" ma:contentTypeDescription="Create a new document." ma:contentTypeScope="" ma:versionID="8dab1b73d637cd07687433e986cf6178">
  <xsd:schema xmlns:xsd="http://www.w3.org/2001/XMLSchema" xmlns:xs="http://www.w3.org/2001/XMLSchema" xmlns:p="http://schemas.microsoft.com/office/2006/metadata/properties" xmlns:ns3="2adc9f6f-33ec-4013-8bcf-0a2b49f6bdad" targetNamespace="http://schemas.microsoft.com/office/2006/metadata/properties" ma:root="true" ma:fieldsID="959593cc1a0dbf40b81a197c1e583aef" ns3:_="">
    <xsd:import namespace="2adc9f6f-33ec-4013-8bcf-0a2b49f6bda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dc9f6f-33ec-4013-8bcf-0a2b49f6bd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D9630B-119C-40F2-A3DA-70F1F5262772}">
  <ds:schemaRefs>
    <ds:schemaRef ds:uri="http://schemas.microsoft.com/office/infopath/2007/PartnerControls"/>
    <ds:schemaRef ds:uri="2adc9f6f-33ec-4013-8bcf-0a2b49f6bdad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30043A1-69EB-4B89-81E2-B1D7A5B320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dc9f6f-33ec-4013-8bcf-0a2b49f6bd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6D936F8-FE8D-4E19-8EA6-44E8656528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10" baseType="lpstr">
      <vt:lpstr>Sheet1</vt:lpstr>
      <vt:lpstr>Account_Title</vt:lpstr>
      <vt:lpstr>Activity_Number</vt:lpstr>
      <vt:lpstr>Amount_for_1_3_allocation</vt:lpstr>
      <vt:lpstr>Amount_for_2_3_allocation</vt:lpstr>
      <vt:lpstr>FTE__Position</vt:lpstr>
      <vt:lpstr>Function</vt:lpstr>
      <vt:lpstr>Object</vt:lpstr>
      <vt:lpstr>Total_allocation</vt:lpstr>
      <vt:lpstr>Use_of__Funds_Number</vt:lpstr>
    </vt:vector>
  </TitlesOfParts>
  <Company>Florida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Talley, Lynn</dc:creator>
  <cp:lastModifiedBy>Microsoft Office User</cp:lastModifiedBy>
  <cp:lastPrinted>2021-12-16T19:14:56Z</cp:lastPrinted>
  <dcterms:created xsi:type="dcterms:W3CDTF">2021-06-09T18:28:06Z</dcterms:created>
  <dcterms:modified xsi:type="dcterms:W3CDTF">2022-04-08T16:05:48Z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0x0101008BE82FD2B12DCD47BA126EE518D9B605</vt:lpwstr>
  </property>
</Properties>
</file>