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mc:AlternateContent xmlns:mc="http://schemas.openxmlformats.org/markup-compatibility/2006">
    <mc:Choice Requires="x15">
      <x15ac:absPath xmlns:x15ac="http://schemas.microsoft.com/office/spreadsheetml/2010/11/ac" url="/Users/megan.penik/Desktop/arp/missing-Jefferson/"/>
    </mc:Choice>
  </mc:AlternateContent>
  <xr:revisionPtr revIDLastSave="0" documentId="13_ncr:1_{5D2E6959-3C93-0240-A9A1-1744AA392C36}" xr6:coauthVersionLast="47" xr6:coauthVersionMax="47" xr10:uidLastSave="{00000000-0000-0000-0000-000000000000}"/>
  <bookViews>
    <workbookView xWindow="0" yWindow="500" windowWidth="23040" windowHeight="9300" xr2:uid="{00000000-000D-0000-FFFF-FFFF00000000}"/>
  </bookViews>
  <sheets>
    <sheet name="Sheet1" sheetId="1" r:id="rId1"/>
  </sheets>
  <definedNames>
    <definedName name="_xlnm._FilterDatabase" localSheetId="0" hidden="1">Sheet1!$A$8:$I$45</definedName>
    <definedName name="Account_Title">Sheet1!$E$8</definedName>
    <definedName name="Activity_Number">Sheet1!$D$8</definedName>
    <definedName name="Amount_for_1_3_allocation">Sheet1!$H$8</definedName>
    <definedName name="Amount_for_2_3_allocation">Sheet1!$G$8</definedName>
    <definedName name="FTE__Position">Sheet1!$F$8</definedName>
    <definedName name="Function">Sheet1!$A$8</definedName>
    <definedName name="Object">Sheet1!$B$8</definedName>
    <definedName name="Total_allocation">Sheet1!$I$8</definedName>
    <definedName name="Use_of__Funds_Number">Sheet1!$C$8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44" i="1" l="1"/>
  <c r="H44" i="1"/>
  <c r="G18" i="1"/>
  <c r="H18" i="1"/>
  <c r="H40" i="1" l="1"/>
  <c r="H28" i="1"/>
  <c r="H30" i="1"/>
  <c r="H31" i="1"/>
  <c r="H32" i="1"/>
  <c r="H21" i="1"/>
  <c r="H22" i="1"/>
  <c r="H41" i="1"/>
  <c r="H42" i="1"/>
  <c r="H39" i="1"/>
  <c r="H24" i="1"/>
  <c r="H20" i="1"/>
  <c r="H33" i="1"/>
  <c r="H34" i="1"/>
  <c r="H25" i="1"/>
  <c r="H26" i="1"/>
  <c r="H27" i="1"/>
  <c r="H10" i="1"/>
  <c r="H35" i="1"/>
  <c r="H36" i="1"/>
  <c r="H43" i="1"/>
  <c r="H37" i="1"/>
  <c r="H38" i="1"/>
  <c r="H29" i="1"/>
  <c r="H23" i="1"/>
  <c r="H11" i="1"/>
  <c r="H13" i="1"/>
  <c r="H12" i="1"/>
  <c r="H9" i="1"/>
  <c r="H15" i="1"/>
  <c r="H16" i="1"/>
  <c r="H17" i="1"/>
  <c r="H14" i="1"/>
  <c r="G42" i="1"/>
  <c r="G39" i="1"/>
  <c r="G40" i="1"/>
  <c r="G20" i="1"/>
  <c r="G33" i="1"/>
  <c r="G34" i="1"/>
  <c r="G25" i="1"/>
  <c r="G26" i="1"/>
  <c r="G27" i="1"/>
  <c r="G28" i="1"/>
  <c r="G30" i="1"/>
  <c r="G31" i="1"/>
  <c r="G32" i="1"/>
  <c r="G21" i="1"/>
  <c r="G22" i="1"/>
  <c r="G41" i="1"/>
  <c r="G24" i="1"/>
  <c r="G10" i="1"/>
  <c r="G35" i="1"/>
  <c r="G36" i="1"/>
  <c r="G43" i="1"/>
  <c r="G37" i="1"/>
  <c r="G38" i="1"/>
  <c r="G29" i="1"/>
  <c r="G23" i="1"/>
  <c r="G11" i="1"/>
  <c r="G13" i="1"/>
  <c r="G12" i="1"/>
  <c r="G9" i="1"/>
  <c r="G15" i="1"/>
  <c r="G16" i="1"/>
  <c r="G17" i="1"/>
  <c r="G14" i="1"/>
  <c r="I45" i="1"/>
  <c r="H45" i="1" l="1"/>
  <c r="G45" i="1"/>
</calcChain>
</file>

<file path=xl/sharedStrings.xml><?xml version="1.0" encoding="utf-8"?>
<sst xmlns="http://schemas.openxmlformats.org/spreadsheetml/2006/main" count="91" uniqueCount="76">
  <si>
    <t>Function</t>
  </si>
  <si>
    <t>Object</t>
  </si>
  <si>
    <t xml:space="preserve">Account Title </t>
  </si>
  <si>
    <t>FLORIDA DEPARTMENT OF EDUCATION</t>
  </si>
  <si>
    <t>FTE 
Position</t>
  </si>
  <si>
    <t xml:space="preserve">TOTAL </t>
  </si>
  <si>
    <t>Richard Corcoran, Commissioner</t>
  </si>
  <si>
    <t>Page 1 of 1</t>
  </si>
  <si>
    <t xml:space="preserve">Use of 
Funds
Number**  </t>
  </si>
  <si>
    <t>Activity
Number**</t>
  </si>
  <si>
    <t>**Use of Funds Number and Activity Number should align with the activities reported in the LEA ARP Plan, Application and Assurances.</t>
  </si>
  <si>
    <t xml:space="preserve">Amount for 1/3 allocation </t>
  </si>
  <si>
    <t xml:space="preserve">Amount for 2/3 allocation </t>
  </si>
  <si>
    <t xml:space="preserve">Total allocation </t>
  </si>
  <si>
    <t>ARP ESSER BUDGET NARRATIVE FORM</t>
  </si>
  <si>
    <t>ARP ESSER Lump Sum DOE 101</t>
  </si>
  <si>
    <t>Group Insurance for instructional staff</t>
  </si>
  <si>
    <t>Administrative salaries</t>
  </si>
  <si>
    <t>PPE cleaning and janitorial supplies</t>
  </si>
  <si>
    <t>Group Insurance for ESE Teachers</t>
  </si>
  <si>
    <t>Specialized Instructional Support Salaries (Special Education- Teachers) - To provide support to students to close the achievement gap for students with learning disabilities and special populations. (See pay scale)</t>
  </si>
  <si>
    <t>Group Insurance for ESE Support (Paraprofessionals)</t>
  </si>
  <si>
    <t>Literacy Coach to collaborate and support teachers in using the curriculum to analyze students' strengths and target areas for improvement.</t>
  </si>
  <si>
    <t xml:space="preserve">26 - desks  with chairs to allow students to social distance within the classroom. </t>
  </si>
  <si>
    <t xml:space="preserve">2 - table dollies and caddies to provide efficient travel of the tables.  </t>
  </si>
  <si>
    <t xml:space="preserve">10 - rectangle tables for outdoor cafeteria to allow student to socially distance in an open air space. </t>
  </si>
  <si>
    <t>Math/Science Coach Curriculum Coach to collaborate and support teachers in using the curriculum to analyze students' strengths and target areas for improvement.</t>
  </si>
  <si>
    <t>Professional Development for paraprofessionals, teachers and instructional leaders</t>
  </si>
  <si>
    <t>Mental Health Counselor (PT) - help students address social emotional needs and/or focus on issues that have been caused by neglect, abuse, mental health and lack of parenting. Serve as a liaison between the families and outside therapy services.</t>
  </si>
  <si>
    <t>Group Insurance for Mental Health Counselor</t>
  </si>
  <si>
    <t>IT staff and Virtual Support: The IT staff and Virtual Support will ensure that no instructional time is lost as a result of technical issues.</t>
  </si>
  <si>
    <t xml:space="preserve">Additional bus routes and services: The bus routes and services will ensure the buses are operational and prepared to safely transport students to and from school. The additional bus routes will guarantee that studetns are in attandance on time and fully prepared for learning. </t>
  </si>
  <si>
    <t xml:space="preserve">Group Insurance for IT Staff </t>
  </si>
  <si>
    <t>Specialized Instructional Support Salaries (Paraprofessionals) - To provide address the unique needs of low-income student, students with diabilities, ESOL and minorities, who are vulnerable to failing behind their peers in reading and mathematics</t>
  </si>
  <si>
    <t>1-4</t>
  </si>
  <si>
    <t>1-2</t>
  </si>
  <si>
    <t>1-3</t>
  </si>
  <si>
    <t>1-1</t>
  </si>
  <si>
    <t>2R-1</t>
  </si>
  <si>
    <t>2R-7</t>
  </si>
  <si>
    <t>2R-2</t>
  </si>
  <si>
    <t>2N-3(ii)</t>
  </si>
  <si>
    <t>2K-1</t>
  </si>
  <si>
    <t>2I-1</t>
  </si>
  <si>
    <t>2F-1</t>
  </si>
  <si>
    <t>1-5</t>
  </si>
  <si>
    <t>2P-1</t>
  </si>
  <si>
    <t>2N-1(ii)</t>
  </si>
  <si>
    <t>2O-1</t>
  </si>
  <si>
    <t>2O-2</t>
  </si>
  <si>
    <t>2J-1</t>
  </si>
  <si>
    <t>Custodial staff to sanitize classrooms and bathrooms to lessen the spread of COVID-19.</t>
  </si>
  <si>
    <t>2R-6</t>
  </si>
  <si>
    <t>2R-4</t>
  </si>
  <si>
    <t>Group Insurance for Literacy Coach</t>
  </si>
  <si>
    <t>Group Insurance for Math/Science Coach</t>
  </si>
  <si>
    <t>Group Insurance for Custodial staff</t>
  </si>
  <si>
    <t xml:space="preserve">ClearTouch to outfit 2 classrooms: Clear Touches are interactive boards that allow students to learn, manipulate, and access learning games. </t>
  </si>
  <si>
    <t>Contracted Services: To assist with physical and occupational therapy.</t>
  </si>
  <si>
    <t xml:space="preserve">Contracted Services: To assist with language and speech therapy . </t>
  </si>
  <si>
    <t xml:space="preserve">Instructional supplies/Curriculum to purchase curriculum to support evidence-based interventions that includes best practices and instructional supplies to assist in implementing the curriculum. </t>
  </si>
  <si>
    <t>Instructional Salaries - Salaries to recruit and retain instructional personnel due to extreme turnover of instructional staff. (See pay scale)</t>
  </si>
  <si>
    <t>ESE Teacher provide support to students to close the achievement gap during summer learning.</t>
  </si>
  <si>
    <t xml:space="preserve">Educational Technology Supplies - The purchase of technology supplies includes items such as; laptops, computer monitors, keyboards, document cameras, charging carts, and  any additional technology supplies to increase learning in classrooms. Additionally to provide educational software and connectivity. </t>
  </si>
  <si>
    <r>
      <t xml:space="preserve">A) </t>
    </r>
    <r>
      <rPr>
        <u/>
        <sz val="11"/>
        <color theme="1"/>
        <rFont val="Arial"/>
        <family val="2"/>
      </rPr>
      <t>__Jefferson Couty_</t>
    </r>
    <r>
      <rPr>
        <sz val="11"/>
        <color theme="1"/>
        <rFont val="Arial"/>
        <family val="2"/>
      </rPr>
      <t xml:space="preserve">_________
     Name of Eligible Recipient </t>
    </r>
  </si>
  <si>
    <t>2N-2(ii)</t>
  </si>
  <si>
    <t>2S-1</t>
  </si>
  <si>
    <t xml:space="preserve">Supplements for Teachers for Extended Day. The stipend per teacher is $5,000 for the year for school years 22-23 and 23-24. </t>
  </si>
  <si>
    <t xml:space="preserve">Salaries for Certified Teachers for summer school. The rate is based on the teacher's calculated hourly wage for Summers 2022, 2023, and 2024. </t>
  </si>
  <si>
    <t xml:space="preserve">Salaries for certified teachers in aftercare. Participation in the  aftercare will be targeted towards students identified as achieving below grade level in reading and math as determined by progress monitoring tools. The hourly rate for certified teachers is $25.00 an hour. </t>
  </si>
  <si>
    <t xml:space="preserve">Administrative supplies for postage, paper, ink, toner, pens and paper to increase outreach/communitcation with the community, parents, and families. </t>
  </si>
  <si>
    <t>Furniture, fixtures and equipment non-capitalized: In order to maintain the school’s cleanliness and a certain amount of social distance, certain supplies are needing to be purchased, repaired or improved.</t>
  </si>
  <si>
    <t>Furniture, fixtures,  and equipment Capitlized:In order to maintain the school’s cleanliness and a certain amount of social distance, certain supplies are needing to be purchased, repaired or improved.</t>
  </si>
  <si>
    <t>Administrative and Indirect Costs (4.86%)</t>
  </si>
  <si>
    <t>TAPS Number 
22A-175 and 22A177</t>
  </si>
  <si>
    <r>
      <rPr>
        <u/>
        <sz val="11"/>
        <color theme="1"/>
        <rFont val="Arial"/>
        <family val="2"/>
      </rPr>
      <t>B) 330-1211A-2C001 and 330-1211K-2C001</t>
    </r>
    <r>
      <rPr>
        <sz val="11"/>
        <color theme="1"/>
        <rFont val="Arial"/>
        <family val="2"/>
      </rPr>
      <t xml:space="preserve">
     Project Number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</si>
</sst>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0" x14ac:knownFonts="1">
    <font>
      <sz val="11"/>
      <color theme="1"/>
      <name val="Calibri"/>
      <family val="2"/>
      <scheme val="minor"/>
    </font>
    <font>
      <sz val="11"/>
      <color theme="1"/>
      <name val="Calibri"/>
      <family val="2"/>
      <scheme val="minor"/>
    </font>
    <font>
      <b/>
      <sz val="10"/>
      <name val="Arial"/>
      <family val="2"/>
    </font>
    <font>
      <sz val="11"/>
      <color theme="1"/>
      <name val="Arial"/>
      <family val="2"/>
    </font>
    <font>
      <b/>
      <sz val="11"/>
      <color theme="1"/>
      <name val="Arial"/>
      <family val="2"/>
    </font>
    <font>
      <b/>
      <sz val="18"/>
      <name val="Arial"/>
      <family val="2"/>
    </font>
    <font>
      <sz val="8"/>
      <name val="Arial"/>
      <family val="2"/>
    </font>
    <font>
      <sz val="11"/>
      <name val="Calibri"/>
      <family val="2"/>
      <scheme val="minor"/>
    </font>
    <font>
      <u/>
      <sz val="11"/>
      <color theme="1"/>
      <name val="Arial"/>
      <family val="2"/>
    </font>
    <font>
      <sz val="11"/>
      <color rgb="FFFF0000"/>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44" fontId="1" fillId="0" borderId="0" applyFont="0" applyFill="0" applyBorder="0" applyAlignment="0" applyProtection="0"/>
  </cellStyleXfs>
  <cellXfs count="27">
    <xf numFmtId="0" fontId="0" fillId="0" borderId="0" xfId="0"/>
    <xf numFmtId="0" fontId="2" fillId="0" borderId="1" xfId="0" applyFont="1" applyFill="1" applyBorder="1" applyAlignment="1">
      <alignment horizontal="center" wrapText="1"/>
    </xf>
    <xf numFmtId="0" fontId="2" fillId="0" borderId="1" xfId="0" applyFont="1" applyFill="1" applyBorder="1" applyAlignment="1">
      <alignment horizontal="center"/>
    </xf>
    <xf numFmtId="49" fontId="0" fillId="0" borderId="1" xfId="0" applyNumberFormat="1" applyFill="1" applyBorder="1" applyAlignment="1">
      <alignment horizontal="left" vertical="top" wrapText="1"/>
    </xf>
    <xf numFmtId="0" fontId="0" fillId="0" borderId="1" xfId="0" applyFill="1" applyBorder="1" applyAlignment="1">
      <alignment horizontal="center" vertical="center"/>
    </xf>
    <xf numFmtId="44" fontId="0" fillId="0" borderId="1" xfId="1" applyFont="1" applyFill="1" applyBorder="1" applyAlignment="1">
      <alignment horizontal="left" vertical="top"/>
    </xf>
    <xf numFmtId="0" fontId="0" fillId="0" borderId="1" xfId="0" applyFill="1" applyBorder="1"/>
    <xf numFmtId="44" fontId="0" fillId="0" borderId="1" xfId="1" applyFont="1" applyFill="1" applyBorder="1"/>
    <xf numFmtId="0" fontId="0" fillId="0" borderId="0" xfId="0" applyFill="1"/>
    <xf numFmtId="44" fontId="0" fillId="0" borderId="1" xfId="1" applyFont="1" applyFill="1" applyBorder="1" applyAlignment="1">
      <alignment horizontal="left"/>
    </xf>
    <xf numFmtId="0" fontId="6" fillId="0" borderId="0" xfId="0" applyFont="1" applyFill="1" applyAlignment="1"/>
    <xf numFmtId="44" fontId="0" fillId="0" borderId="1" xfId="0" applyNumberFormat="1" applyFill="1" applyBorder="1"/>
    <xf numFmtId="0" fontId="0" fillId="0" borderId="0" xfId="0" applyFill="1" applyAlignment="1"/>
    <xf numFmtId="0" fontId="0" fillId="0" borderId="0" xfId="0" applyFill="1" applyAlignment="1">
      <alignment wrapText="1"/>
    </xf>
    <xf numFmtId="0" fontId="3" fillId="0" borderId="0" xfId="0" applyFont="1" applyFill="1" applyBorder="1" applyAlignment="1">
      <alignment vertical="top" wrapText="1"/>
    </xf>
    <xf numFmtId="0" fontId="3" fillId="0" borderId="0" xfId="0" applyFont="1" applyFill="1" applyBorder="1" applyAlignment="1">
      <alignment vertical="top"/>
    </xf>
    <xf numFmtId="0" fontId="4" fillId="0" borderId="1" xfId="0" applyFont="1" applyFill="1" applyBorder="1" applyAlignment="1">
      <alignment vertical="center" wrapText="1"/>
    </xf>
    <xf numFmtId="0" fontId="5" fillId="0" borderId="0" xfId="0" applyFont="1" applyFill="1" applyAlignment="1"/>
    <xf numFmtId="49" fontId="2" fillId="0" borderId="1" xfId="0" applyNumberFormat="1" applyFont="1" applyFill="1" applyBorder="1" applyAlignment="1">
      <alignment horizontal="center" wrapText="1"/>
    </xf>
    <xf numFmtId="49" fontId="0" fillId="0" borderId="1" xfId="0" applyNumberFormat="1" applyFill="1" applyBorder="1" applyAlignment="1">
      <alignment vertical="center"/>
    </xf>
    <xf numFmtId="44" fontId="7" fillId="0" borderId="1" xfId="1" applyFont="1" applyFill="1" applyBorder="1"/>
    <xf numFmtId="0" fontId="3" fillId="0" borderId="2" xfId="0" applyFont="1" applyFill="1" applyBorder="1" applyAlignment="1">
      <alignment vertical="center"/>
    </xf>
    <xf numFmtId="49" fontId="0" fillId="0" borderId="0" xfId="0" applyNumberFormat="1" applyFill="1"/>
    <xf numFmtId="0" fontId="6" fillId="0" borderId="0" xfId="0" applyFont="1" applyFill="1" applyAlignment="1">
      <alignment horizontal="right"/>
    </xf>
    <xf numFmtId="0" fontId="9" fillId="0" borderId="1" xfId="0" applyFont="1" applyFill="1" applyBorder="1"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horizontal="lef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409575</xdr:colOff>
      <xdr:row>46</xdr:row>
      <xdr:rowOff>1077</xdr:rowOff>
    </xdr:from>
    <xdr:to>
      <xdr:col>8</xdr:col>
      <xdr:colOff>950594</xdr:colOff>
      <xdr:row>48</xdr:row>
      <xdr:rowOff>120015</xdr:rowOff>
    </xdr:to>
    <xdr:pic>
      <xdr:nvPicPr>
        <xdr:cNvPr id="2" name="Picture 3" descr="FDOE Logo_Small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7811577"/>
          <a:ext cx="1969769" cy="499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J50"/>
  <sheetViews>
    <sheetView tabSelected="1" zoomScale="94" zoomScaleNormal="94" workbookViewId="0">
      <selection activeCell="I8" sqref="I8"/>
    </sheetView>
  </sheetViews>
  <sheetFormatPr baseColWidth="10" defaultColWidth="9.1640625" defaultRowHeight="15" x14ac:dyDescent="0.2"/>
  <cols>
    <col min="1" max="1" width="34" style="8" customWidth="1"/>
    <col min="2" max="2" width="7.1640625" style="8" customWidth="1"/>
    <col min="3" max="3" width="10.1640625" style="8" customWidth="1"/>
    <col min="4" max="4" width="9.6640625" style="22" customWidth="1"/>
    <col min="5" max="5" width="42.6640625" style="13" customWidth="1"/>
    <col min="6" max="6" width="8.1640625" style="8" bestFit="1" customWidth="1"/>
    <col min="7" max="9" width="21.5" style="8" customWidth="1"/>
    <col min="10" max="10" width="9.1640625" style="13"/>
    <col min="11" max="15" width="9.1640625" style="8"/>
    <col min="16" max="18" width="12.5" style="8" bestFit="1" customWidth="1"/>
    <col min="19" max="16384" width="9.1640625" style="8"/>
  </cols>
  <sheetData>
    <row r="1" spans="1:9" ht="33.75" customHeight="1" x14ac:dyDescent="0.2">
      <c r="A1" s="14" t="s">
        <v>64</v>
      </c>
      <c r="B1" s="15"/>
      <c r="C1" s="15"/>
      <c r="D1" s="15"/>
      <c r="H1" s="16" t="s">
        <v>74</v>
      </c>
      <c r="I1" s="25"/>
    </row>
    <row r="2" spans="1:9" x14ac:dyDescent="0.2">
      <c r="A2" s="15"/>
      <c r="B2" s="15"/>
      <c r="C2" s="15"/>
      <c r="D2" s="15"/>
      <c r="H2" s="25"/>
      <c r="I2" s="25"/>
    </row>
    <row r="3" spans="1:9" ht="32.5" customHeight="1" x14ac:dyDescent="0.2">
      <c r="A3" s="26" t="s">
        <v>75</v>
      </c>
      <c r="B3" s="26"/>
      <c r="C3" s="26"/>
      <c r="D3" s="15"/>
      <c r="H3" s="25"/>
      <c r="I3" s="25"/>
    </row>
    <row r="5" spans="1:9" ht="23.25" customHeight="1" x14ac:dyDescent="0.25">
      <c r="A5" s="17" t="s">
        <v>3</v>
      </c>
      <c r="B5" s="17"/>
      <c r="C5" s="17"/>
      <c r="D5" s="17"/>
      <c r="E5" s="17"/>
      <c r="F5" s="17"/>
      <c r="G5" s="17"/>
      <c r="H5" s="17"/>
      <c r="I5" s="17"/>
    </row>
    <row r="6" spans="1:9" ht="23.25" customHeight="1" x14ac:dyDescent="0.25">
      <c r="A6" s="17" t="s">
        <v>14</v>
      </c>
      <c r="B6" s="17"/>
      <c r="C6" s="17"/>
      <c r="D6" s="17"/>
      <c r="E6" s="17"/>
      <c r="F6" s="17"/>
      <c r="G6" s="17"/>
      <c r="H6" s="17"/>
      <c r="I6" s="17"/>
    </row>
    <row r="8" spans="1:9" ht="43" x14ac:dyDescent="0.2">
      <c r="A8" s="2" t="s">
        <v>0</v>
      </c>
      <c r="B8" s="2" t="s">
        <v>1</v>
      </c>
      <c r="C8" s="1" t="s">
        <v>8</v>
      </c>
      <c r="D8" s="18" t="s">
        <v>9</v>
      </c>
      <c r="E8" s="1" t="s">
        <v>2</v>
      </c>
      <c r="F8" s="1" t="s">
        <v>4</v>
      </c>
      <c r="G8" s="1" t="s">
        <v>12</v>
      </c>
      <c r="H8" s="1" t="s">
        <v>11</v>
      </c>
      <c r="I8" s="2" t="s">
        <v>13</v>
      </c>
    </row>
    <row r="9" spans="1:9" ht="80" x14ac:dyDescent="0.2">
      <c r="A9" s="4">
        <v>5100</v>
      </c>
      <c r="B9" s="4">
        <v>150</v>
      </c>
      <c r="C9" s="4">
        <v>1</v>
      </c>
      <c r="D9" s="19" t="s">
        <v>37</v>
      </c>
      <c r="E9" s="3" t="s">
        <v>33</v>
      </c>
      <c r="F9" s="4">
        <v>5</v>
      </c>
      <c r="G9" s="5">
        <f t="shared" ref="G9:G18" si="0">I9*(2/3)</f>
        <v>80000</v>
      </c>
      <c r="H9" s="7">
        <f t="shared" ref="H9:H18" si="1">I9*(1/3)</f>
        <v>40000</v>
      </c>
      <c r="I9" s="20">
        <v>120000</v>
      </c>
    </row>
    <row r="10" spans="1:9" ht="16" x14ac:dyDescent="0.2">
      <c r="A10" s="4">
        <v>5100</v>
      </c>
      <c r="B10" s="4">
        <v>230</v>
      </c>
      <c r="C10" s="4">
        <v>1</v>
      </c>
      <c r="D10" s="19" t="s">
        <v>37</v>
      </c>
      <c r="E10" s="3" t="s">
        <v>21</v>
      </c>
      <c r="F10" s="4">
        <v>5</v>
      </c>
      <c r="G10" s="5">
        <f t="shared" si="0"/>
        <v>1333.3333333333333</v>
      </c>
      <c r="H10" s="7">
        <f t="shared" si="1"/>
        <v>666.66666666666663</v>
      </c>
      <c r="I10" s="7">
        <v>2000</v>
      </c>
    </row>
    <row r="11" spans="1:9" ht="48" x14ac:dyDescent="0.2">
      <c r="A11" s="4">
        <v>5100</v>
      </c>
      <c r="B11" s="4">
        <v>120</v>
      </c>
      <c r="C11" s="4">
        <v>1</v>
      </c>
      <c r="D11" s="19" t="s">
        <v>35</v>
      </c>
      <c r="E11" s="3" t="s">
        <v>68</v>
      </c>
      <c r="F11" s="4">
        <v>24</v>
      </c>
      <c r="G11" s="5">
        <f t="shared" si="0"/>
        <v>109666.66666666666</v>
      </c>
      <c r="H11" s="7">
        <f t="shared" si="1"/>
        <v>54833.333333333328</v>
      </c>
      <c r="I11" s="7">
        <v>164500</v>
      </c>
    </row>
    <row r="12" spans="1:9" ht="96" x14ac:dyDescent="0.2">
      <c r="A12" s="4">
        <v>5100</v>
      </c>
      <c r="B12" s="4">
        <v>120</v>
      </c>
      <c r="C12" s="4">
        <v>1</v>
      </c>
      <c r="D12" s="19" t="s">
        <v>35</v>
      </c>
      <c r="E12" s="3" t="s">
        <v>69</v>
      </c>
      <c r="F12" s="4">
        <v>10</v>
      </c>
      <c r="G12" s="5">
        <f t="shared" si="0"/>
        <v>24000</v>
      </c>
      <c r="H12" s="7">
        <f t="shared" si="1"/>
        <v>12000</v>
      </c>
      <c r="I12" s="7">
        <v>36000</v>
      </c>
    </row>
    <row r="13" spans="1:9" ht="32" x14ac:dyDescent="0.2">
      <c r="A13" s="4">
        <v>5100</v>
      </c>
      <c r="B13" s="4">
        <v>130</v>
      </c>
      <c r="C13" s="4">
        <v>1</v>
      </c>
      <c r="D13" s="19" t="s">
        <v>36</v>
      </c>
      <c r="E13" s="3" t="s">
        <v>62</v>
      </c>
      <c r="F13" s="4">
        <v>1</v>
      </c>
      <c r="G13" s="5">
        <f t="shared" si="0"/>
        <v>31333.333333333332</v>
      </c>
      <c r="H13" s="7">
        <f t="shared" si="1"/>
        <v>15666.666666666666</v>
      </c>
      <c r="I13" s="7">
        <v>47000</v>
      </c>
    </row>
    <row r="14" spans="1:9" ht="48" x14ac:dyDescent="0.2">
      <c r="A14" s="4">
        <v>5100</v>
      </c>
      <c r="B14" s="4">
        <v>120</v>
      </c>
      <c r="C14" s="4">
        <v>1</v>
      </c>
      <c r="D14" s="19" t="s">
        <v>34</v>
      </c>
      <c r="E14" s="3" t="s">
        <v>67</v>
      </c>
      <c r="F14" s="4">
        <v>20</v>
      </c>
      <c r="G14" s="5">
        <f t="shared" si="0"/>
        <v>100000</v>
      </c>
      <c r="H14" s="7">
        <f t="shared" si="1"/>
        <v>50000</v>
      </c>
      <c r="I14" s="7">
        <v>150000</v>
      </c>
    </row>
    <row r="15" spans="1:9" ht="80" x14ac:dyDescent="0.2">
      <c r="A15" s="4">
        <v>6130</v>
      </c>
      <c r="B15" s="4">
        <v>160</v>
      </c>
      <c r="C15" s="4">
        <v>1</v>
      </c>
      <c r="D15" s="19" t="s">
        <v>45</v>
      </c>
      <c r="E15" s="3" t="s">
        <v>28</v>
      </c>
      <c r="F15" s="4">
        <v>1</v>
      </c>
      <c r="G15" s="5">
        <f t="shared" si="0"/>
        <v>33333.333333333328</v>
      </c>
      <c r="H15" s="7">
        <f t="shared" si="1"/>
        <v>16666.666666666664</v>
      </c>
      <c r="I15" s="7">
        <v>50000</v>
      </c>
    </row>
    <row r="16" spans="1:9" ht="16" x14ac:dyDescent="0.2">
      <c r="A16" s="4">
        <v>6130</v>
      </c>
      <c r="B16" s="4">
        <v>230</v>
      </c>
      <c r="C16" s="4">
        <v>1</v>
      </c>
      <c r="D16" s="19" t="s">
        <v>45</v>
      </c>
      <c r="E16" s="3" t="s">
        <v>29</v>
      </c>
      <c r="F16" s="4"/>
      <c r="G16" s="5">
        <f t="shared" si="0"/>
        <v>800</v>
      </c>
      <c r="H16" s="7">
        <f t="shared" si="1"/>
        <v>400</v>
      </c>
      <c r="I16" s="7">
        <v>1200</v>
      </c>
    </row>
    <row r="17" spans="1:9" ht="64" x14ac:dyDescent="0.2">
      <c r="A17" s="4">
        <v>5100</v>
      </c>
      <c r="B17" s="4">
        <v>510</v>
      </c>
      <c r="C17" s="4">
        <v>1</v>
      </c>
      <c r="D17" s="19" t="s">
        <v>45</v>
      </c>
      <c r="E17" s="3" t="s">
        <v>60</v>
      </c>
      <c r="F17" s="4"/>
      <c r="G17" s="5">
        <f t="shared" si="0"/>
        <v>164806.39999999999</v>
      </c>
      <c r="H17" s="7">
        <f t="shared" si="1"/>
        <v>82403.199999999997</v>
      </c>
      <c r="I17" s="7">
        <v>247209.60000000001</v>
      </c>
    </row>
    <row r="18" spans="1:9" ht="48" x14ac:dyDescent="0.2">
      <c r="A18" s="4">
        <v>7300</v>
      </c>
      <c r="B18" s="4">
        <v>510</v>
      </c>
      <c r="C18" s="4">
        <v>2</v>
      </c>
      <c r="D18" s="19" t="s">
        <v>44</v>
      </c>
      <c r="E18" s="3" t="s">
        <v>70</v>
      </c>
      <c r="F18" s="4"/>
      <c r="G18" s="5">
        <f t="shared" si="0"/>
        <v>6666.6666666666661</v>
      </c>
      <c r="H18" s="7">
        <f t="shared" si="1"/>
        <v>3333.333333333333</v>
      </c>
      <c r="I18" s="7">
        <v>10000</v>
      </c>
    </row>
    <row r="19" spans="1:9" ht="96" x14ac:dyDescent="0.2">
      <c r="A19" s="4">
        <v>8100</v>
      </c>
      <c r="B19" s="4">
        <v>510</v>
      </c>
      <c r="C19" s="4">
        <v>2</v>
      </c>
      <c r="D19" s="19" t="s">
        <v>44</v>
      </c>
      <c r="E19" s="3" t="s">
        <v>31</v>
      </c>
      <c r="F19" s="4"/>
      <c r="G19" s="9">
        <v>18021.330000000002</v>
      </c>
      <c r="H19" s="7">
        <v>11978.67</v>
      </c>
      <c r="I19" s="7">
        <v>30000</v>
      </c>
    </row>
    <row r="20" spans="1:9" ht="16" x14ac:dyDescent="0.2">
      <c r="A20" s="4">
        <v>7800</v>
      </c>
      <c r="B20" s="4">
        <v>510</v>
      </c>
      <c r="C20" s="4">
        <v>2</v>
      </c>
      <c r="D20" s="19" t="s">
        <v>43</v>
      </c>
      <c r="E20" s="3" t="s">
        <v>18</v>
      </c>
      <c r="F20" s="4"/>
      <c r="G20" s="5">
        <f t="shared" ref="G20:G44" si="2">I20*(2/3)</f>
        <v>3333.333333333333</v>
      </c>
      <c r="H20" s="7">
        <f t="shared" ref="H20:H44" si="3">I20*(1/3)</f>
        <v>1666.6666666666665</v>
      </c>
      <c r="I20" s="7">
        <v>5000</v>
      </c>
    </row>
    <row r="21" spans="1:9" ht="48" x14ac:dyDescent="0.2">
      <c r="A21" s="4">
        <v>6500</v>
      </c>
      <c r="B21" s="4">
        <v>160</v>
      </c>
      <c r="C21" s="4">
        <v>2</v>
      </c>
      <c r="D21" s="19" t="s">
        <v>50</v>
      </c>
      <c r="E21" s="3" t="s">
        <v>30</v>
      </c>
      <c r="F21" s="4">
        <v>1</v>
      </c>
      <c r="G21" s="5">
        <f t="shared" si="2"/>
        <v>20000</v>
      </c>
      <c r="H21" s="7">
        <f t="shared" si="3"/>
        <v>10000</v>
      </c>
      <c r="I21" s="7">
        <v>30000</v>
      </c>
    </row>
    <row r="22" spans="1:9" ht="16" x14ac:dyDescent="0.2">
      <c r="A22" s="4">
        <v>6500</v>
      </c>
      <c r="B22" s="4">
        <v>210</v>
      </c>
      <c r="C22" s="4">
        <v>2</v>
      </c>
      <c r="D22" s="19" t="s">
        <v>50</v>
      </c>
      <c r="E22" s="3" t="s">
        <v>32</v>
      </c>
      <c r="F22" s="4"/>
      <c r="G22" s="5">
        <f t="shared" si="2"/>
        <v>800</v>
      </c>
      <c r="H22" s="7">
        <f t="shared" si="3"/>
        <v>400</v>
      </c>
      <c r="I22" s="7">
        <v>1200</v>
      </c>
    </row>
    <row r="23" spans="1:9" ht="112" x14ac:dyDescent="0.2">
      <c r="A23" s="4">
        <v>6200</v>
      </c>
      <c r="B23" s="4">
        <v>648</v>
      </c>
      <c r="C23" s="4">
        <v>2</v>
      </c>
      <c r="D23" s="19" t="s">
        <v>42</v>
      </c>
      <c r="E23" s="3" t="s">
        <v>63</v>
      </c>
      <c r="F23" s="4"/>
      <c r="G23" s="5">
        <f t="shared" si="2"/>
        <v>23929.486666666668</v>
      </c>
      <c r="H23" s="7">
        <f t="shared" si="3"/>
        <v>11964.743333333334</v>
      </c>
      <c r="I23" s="7">
        <v>35894.230000000003</v>
      </c>
    </row>
    <row r="24" spans="1:9" ht="48" x14ac:dyDescent="0.2">
      <c r="A24" s="4">
        <v>6200</v>
      </c>
      <c r="B24" s="4">
        <v>648</v>
      </c>
      <c r="C24" s="4">
        <v>2</v>
      </c>
      <c r="D24" s="19" t="s">
        <v>42</v>
      </c>
      <c r="E24" s="3" t="s">
        <v>57</v>
      </c>
      <c r="F24" s="4"/>
      <c r="G24" s="5">
        <f t="shared" si="2"/>
        <v>6666.6666666666661</v>
      </c>
      <c r="H24" s="7">
        <f t="shared" si="3"/>
        <v>3333.333333333333</v>
      </c>
      <c r="I24" s="7">
        <v>10000</v>
      </c>
    </row>
    <row r="25" spans="1:9" ht="48" x14ac:dyDescent="0.2">
      <c r="A25" s="4">
        <v>5100</v>
      </c>
      <c r="B25" s="4">
        <v>120</v>
      </c>
      <c r="C25" s="4">
        <v>2</v>
      </c>
      <c r="D25" s="19" t="s">
        <v>47</v>
      </c>
      <c r="E25" s="3" t="s">
        <v>22</v>
      </c>
      <c r="F25" s="4">
        <v>1</v>
      </c>
      <c r="G25" s="5">
        <f t="shared" si="2"/>
        <v>37333.333333333328</v>
      </c>
      <c r="H25" s="7">
        <f t="shared" si="3"/>
        <v>18666.666666666664</v>
      </c>
      <c r="I25" s="7">
        <v>56000</v>
      </c>
    </row>
    <row r="26" spans="1:9" ht="16" x14ac:dyDescent="0.2">
      <c r="A26" s="4">
        <v>5100</v>
      </c>
      <c r="B26" s="4">
        <v>230</v>
      </c>
      <c r="C26" s="4">
        <v>2</v>
      </c>
      <c r="D26" s="19" t="s">
        <v>47</v>
      </c>
      <c r="E26" s="3" t="s">
        <v>54</v>
      </c>
      <c r="F26" s="4"/>
      <c r="G26" s="5">
        <f t="shared" si="2"/>
        <v>800</v>
      </c>
      <c r="H26" s="7">
        <f t="shared" si="3"/>
        <v>400</v>
      </c>
      <c r="I26" s="7">
        <v>1200</v>
      </c>
    </row>
    <row r="27" spans="1:9" ht="64" x14ac:dyDescent="0.2">
      <c r="A27" s="4">
        <v>5100</v>
      </c>
      <c r="B27" s="4">
        <v>120</v>
      </c>
      <c r="C27" s="4">
        <v>2</v>
      </c>
      <c r="D27" s="19" t="s">
        <v>65</v>
      </c>
      <c r="E27" s="3" t="s">
        <v>26</v>
      </c>
      <c r="F27" s="4">
        <v>1</v>
      </c>
      <c r="G27" s="5">
        <f t="shared" si="2"/>
        <v>41333.333333333328</v>
      </c>
      <c r="H27" s="7">
        <f t="shared" si="3"/>
        <v>20666.666666666664</v>
      </c>
      <c r="I27" s="7">
        <v>62000</v>
      </c>
    </row>
    <row r="28" spans="1:9" ht="16" x14ac:dyDescent="0.2">
      <c r="A28" s="4">
        <v>5100</v>
      </c>
      <c r="B28" s="4">
        <v>230</v>
      </c>
      <c r="C28" s="4">
        <v>2</v>
      </c>
      <c r="D28" s="19" t="s">
        <v>65</v>
      </c>
      <c r="E28" s="3" t="s">
        <v>55</v>
      </c>
      <c r="F28" s="4"/>
      <c r="G28" s="5">
        <f t="shared" si="2"/>
        <v>800</v>
      </c>
      <c r="H28" s="7">
        <f t="shared" si="3"/>
        <v>400</v>
      </c>
      <c r="I28" s="7">
        <v>1200</v>
      </c>
    </row>
    <row r="29" spans="1:9" ht="32" x14ac:dyDescent="0.2">
      <c r="A29" s="4">
        <v>6400</v>
      </c>
      <c r="B29" s="24">
        <v>311</v>
      </c>
      <c r="C29" s="4">
        <v>2</v>
      </c>
      <c r="D29" s="19" t="s">
        <v>41</v>
      </c>
      <c r="E29" s="3" t="s">
        <v>27</v>
      </c>
      <c r="F29" s="4"/>
      <c r="G29" s="5">
        <f t="shared" si="2"/>
        <v>6666.6666666666661</v>
      </c>
      <c r="H29" s="7">
        <f t="shared" si="3"/>
        <v>3333.333333333333</v>
      </c>
      <c r="I29" s="7">
        <v>10000</v>
      </c>
    </row>
    <row r="30" spans="1:9" ht="32" x14ac:dyDescent="0.2">
      <c r="A30" s="4">
        <v>1340</v>
      </c>
      <c r="B30" s="4">
        <v>642</v>
      </c>
      <c r="C30" s="4">
        <v>2</v>
      </c>
      <c r="D30" s="19" t="s">
        <v>48</v>
      </c>
      <c r="E30" s="3" t="s">
        <v>23</v>
      </c>
      <c r="F30" s="4"/>
      <c r="G30" s="5">
        <f t="shared" si="2"/>
        <v>1653.3333333333333</v>
      </c>
      <c r="H30" s="7">
        <f t="shared" si="3"/>
        <v>826.66666666666663</v>
      </c>
      <c r="I30" s="7">
        <v>2480</v>
      </c>
    </row>
    <row r="31" spans="1:9" ht="32" x14ac:dyDescent="0.2">
      <c r="A31" s="4">
        <v>1340</v>
      </c>
      <c r="B31" s="4">
        <v>642</v>
      </c>
      <c r="C31" s="4">
        <v>2</v>
      </c>
      <c r="D31" s="19" t="s">
        <v>49</v>
      </c>
      <c r="E31" s="3" t="s">
        <v>25</v>
      </c>
      <c r="F31" s="4"/>
      <c r="G31" s="5">
        <f t="shared" si="2"/>
        <v>1133.3333333333333</v>
      </c>
      <c r="H31" s="7">
        <f t="shared" si="3"/>
        <v>566.66666666666663</v>
      </c>
      <c r="I31" s="5">
        <v>1700</v>
      </c>
    </row>
    <row r="32" spans="1:9" ht="32" x14ac:dyDescent="0.2">
      <c r="A32" s="4">
        <v>1340</v>
      </c>
      <c r="B32" s="4">
        <v>642</v>
      </c>
      <c r="C32" s="4">
        <v>2</v>
      </c>
      <c r="D32" s="19" t="s">
        <v>49</v>
      </c>
      <c r="E32" s="3" t="s">
        <v>24</v>
      </c>
      <c r="F32" s="4"/>
      <c r="G32" s="5">
        <f t="shared" si="2"/>
        <v>666.66666666666663</v>
      </c>
      <c r="H32" s="7">
        <f t="shared" si="3"/>
        <v>333.33333333333331</v>
      </c>
      <c r="I32" s="5">
        <v>1000</v>
      </c>
    </row>
    <row r="33" spans="1:9" ht="64" x14ac:dyDescent="0.2">
      <c r="A33" s="4">
        <v>1340</v>
      </c>
      <c r="B33" s="4">
        <v>642</v>
      </c>
      <c r="C33" s="4">
        <v>2</v>
      </c>
      <c r="D33" s="19" t="s">
        <v>46</v>
      </c>
      <c r="E33" s="3" t="s">
        <v>71</v>
      </c>
      <c r="F33" s="4"/>
      <c r="G33" s="5">
        <f t="shared" si="2"/>
        <v>1666.6666666666665</v>
      </c>
      <c r="H33" s="7">
        <f t="shared" si="3"/>
        <v>833.33333333333326</v>
      </c>
      <c r="I33" s="7">
        <v>2500</v>
      </c>
    </row>
    <row r="34" spans="1:9" ht="64" x14ac:dyDescent="0.2">
      <c r="A34" s="4">
        <v>1340</v>
      </c>
      <c r="B34" s="4">
        <v>641</v>
      </c>
      <c r="C34" s="4">
        <v>2</v>
      </c>
      <c r="D34" s="19" t="s">
        <v>46</v>
      </c>
      <c r="E34" s="3" t="s">
        <v>72</v>
      </c>
      <c r="F34" s="4"/>
      <c r="G34" s="5">
        <f t="shared" si="2"/>
        <v>1666.6666666666665</v>
      </c>
      <c r="H34" s="7">
        <f t="shared" si="3"/>
        <v>833.33333333333326</v>
      </c>
      <c r="I34" s="7">
        <v>2500</v>
      </c>
    </row>
    <row r="35" spans="1:9" ht="48" x14ac:dyDescent="0.2">
      <c r="A35" s="4">
        <v>5100</v>
      </c>
      <c r="B35" s="4">
        <v>120</v>
      </c>
      <c r="C35" s="4">
        <v>2</v>
      </c>
      <c r="D35" s="19" t="s">
        <v>38</v>
      </c>
      <c r="E35" s="3" t="s">
        <v>61</v>
      </c>
      <c r="F35" s="4">
        <v>50</v>
      </c>
      <c r="G35" s="5">
        <f t="shared" si="2"/>
        <v>1333333.3333333333</v>
      </c>
      <c r="H35" s="7">
        <f t="shared" si="3"/>
        <v>666666.66666666663</v>
      </c>
      <c r="I35" s="7">
        <v>2000000</v>
      </c>
    </row>
    <row r="36" spans="1:9" ht="16" x14ac:dyDescent="0.2">
      <c r="A36" s="4">
        <v>5100</v>
      </c>
      <c r="B36" s="4">
        <v>230</v>
      </c>
      <c r="C36" s="4">
        <v>2</v>
      </c>
      <c r="D36" s="19" t="s">
        <v>38</v>
      </c>
      <c r="E36" s="3" t="s">
        <v>16</v>
      </c>
      <c r="F36" s="4">
        <v>40</v>
      </c>
      <c r="G36" s="5">
        <f t="shared" si="2"/>
        <v>66666.666666666657</v>
      </c>
      <c r="H36" s="7">
        <f t="shared" si="3"/>
        <v>33333.333333333328</v>
      </c>
      <c r="I36" s="7">
        <v>100000</v>
      </c>
    </row>
    <row r="37" spans="1:9" ht="80" x14ac:dyDescent="0.2">
      <c r="A37" s="4">
        <v>6300</v>
      </c>
      <c r="B37" s="4">
        <v>130</v>
      </c>
      <c r="C37" s="4">
        <v>2</v>
      </c>
      <c r="D37" s="19" t="s">
        <v>40</v>
      </c>
      <c r="E37" s="3" t="s">
        <v>20</v>
      </c>
      <c r="F37" s="4">
        <v>5</v>
      </c>
      <c r="G37" s="5">
        <f t="shared" si="2"/>
        <v>146666.66666666666</v>
      </c>
      <c r="H37" s="7">
        <f t="shared" si="3"/>
        <v>73333.333333333328</v>
      </c>
      <c r="I37" s="7">
        <v>220000</v>
      </c>
    </row>
    <row r="38" spans="1:9" ht="16" x14ac:dyDescent="0.2">
      <c r="A38" s="4">
        <v>6300</v>
      </c>
      <c r="B38" s="4">
        <v>230</v>
      </c>
      <c r="C38" s="4">
        <v>2</v>
      </c>
      <c r="D38" s="19" t="s">
        <v>40</v>
      </c>
      <c r="E38" s="3" t="s">
        <v>19</v>
      </c>
      <c r="F38" s="4"/>
      <c r="G38" s="5">
        <f t="shared" si="2"/>
        <v>13333.333333333332</v>
      </c>
      <c r="H38" s="7">
        <f t="shared" si="3"/>
        <v>6666.6666666666661</v>
      </c>
      <c r="I38" s="7">
        <v>20000</v>
      </c>
    </row>
    <row r="39" spans="1:9" ht="32" x14ac:dyDescent="0.2">
      <c r="A39" s="4">
        <v>5200</v>
      </c>
      <c r="B39" s="4">
        <v>510</v>
      </c>
      <c r="C39" s="4">
        <v>2</v>
      </c>
      <c r="D39" s="19" t="s">
        <v>53</v>
      </c>
      <c r="E39" s="3" t="s">
        <v>59</v>
      </c>
      <c r="F39" s="4"/>
      <c r="G39" s="5">
        <f t="shared" si="2"/>
        <v>6666.6666666666661</v>
      </c>
      <c r="H39" s="7">
        <f t="shared" si="3"/>
        <v>3333.333333333333</v>
      </c>
      <c r="I39" s="7">
        <v>10000</v>
      </c>
    </row>
    <row r="40" spans="1:9" ht="32" x14ac:dyDescent="0.2">
      <c r="A40" s="4">
        <v>5200</v>
      </c>
      <c r="B40" s="24">
        <v>311</v>
      </c>
      <c r="C40" s="4">
        <v>2</v>
      </c>
      <c r="D40" s="19" t="s">
        <v>53</v>
      </c>
      <c r="E40" s="3" t="s">
        <v>58</v>
      </c>
      <c r="F40" s="4"/>
      <c r="G40" s="5">
        <f t="shared" si="2"/>
        <v>6666.6666666666661</v>
      </c>
      <c r="H40" s="7">
        <f t="shared" si="3"/>
        <v>3333.333333333333</v>
      </c>
      <c r="I40" s="7">
        <v>10000</v>
      </c>
    </row>
    <row r="41" spans="1:9" ht="32" x14ac:dyDescent="0.2">
      <c r="A41" s="4">
        <v>8100</v>
      </c>
      <c r="B41" s="4">
        <v>160</v>
      </c>
      <c r="C41" s="4">
        <v>2</v>
      </c>
      <c r="D41" s="19" t="s">
        <v>52</v>
      </c>
      <c r="E41" s="3" t="s">
        <v>51</v>
      </c>
      <c r="F41" s="4">
        <v>15</v>
      </c>
      <c r="G41" s="5">
        <f t="shared" si="2"/>
        <v>133333.33333333331</v>
      </c>
      <c r="H41" s="7">
        <f t="shared" si="3"/>
        <v>66666.666666666657</v>
      </c>
      <c r="I41" s="7">
        <v>200000</v>
      </c>
    </row>
    <row r="42" spans="1:9" ht="16" x14ac:dyDescent="0.2">
      <c r="A42" s="4">
        <v>8100</v>
      </c>
      <c r="B42" s="4">
        <v>210</v>
      </c>
      <c r="C42" s="4">
        <v>2</v>
      </c>
      <c r="D42" s="19" t="s">
        <v>52</v>
      </c>
      <c r="E42" s="3" t="s">
        <v>56</v>
      </c>
      <c r="F42" s="4"/>
      <c r="G42" s="5">
        <f t="shared" si="2"/>
        <v>3333.333333333333</v>
      </c>
      <c r="H42" s="7">
        <f t="shared" si="3"/>
        <v>1666.6666666666665</v>
      </c>
      <c r="I42" s="7">
        <v>5000</v>
      </c>
    </row>
    <row r="43" spans="1:9" ht="16" x14ac:dyDescent="0.2">
      <c r="A43" s="4">
        <v>7300</v>
      </c>
      <c r="B43" s="4">
        <v>110</v>
      </c>
      <c r="C43" s="4">
        <v>2</v>
      </c>
      <c r="D43" s="19" t="s">
        <v>39</v>
      </c>
      <c r="E43" s="3" t="s">
        <v>17</v>
      </c>
      <c r="F43" s="4">
        <v>3</v>
      </c>
      <c r="G43" s="5">
        <f t="shared" si="2"/>
        <v>173333.33333333331</v>
      </c>
      <c r="H43" s="7">
        <f t="shared" si="3"/>
        <v>86666.666666666657</v>
      </c>
      <c r="I43" s="7">
        <v>260000</v>
      </c>
    </row>
    <row r="44" spans="1:9" ht="16" x14ac:dyDescent="0.2">
      <c r="A44" s="4">
        <v>7300</v>
      </c>
      <c r="B44" s="4">
        <v>790</v>
      </c>
      <c r="C44" s="4">
        <v>2</v>
      </c>
      <c r="D44" s="19" t="s">
        <v>66</v>
      </c>
      <c r="E44" s="3" t="s">
        <v>73</v>
      </c>
      <c r="F44" s="4"/>
      <c r="G44" s="5">
        <f t="shared" si="2"/>
        <v>115976.11333333334</v>
      </c>
      <c r="H44" s="6">
        <f t="shared" si="3"/>
        <v>57988.056666666671</v>
      </c>
      <c r="I44" s="7">
        <v>173964.17</v>
      </c>
    </row>
    <row r="45" spans="1:9" hidden="1" x14ac:dyDescent="0.2">
      <c r="A45" s="21" t="s">
        <v>5</v>
      </c>
      <c r="B45" s="21"/>
      <c r="C45" s="21"/>
      <c r="D45" s="21"/>
      <c r="E45" s="21"/>
      <c r="F45" s="21"/>
      <c r="G45" s="7">
        <f>SUM(G9:G44)</f>
        <v>2717719.9966666666</v>
      </c>
      <c r="H45" s="11">
        <f>SUM(H9:H44)</f>
        <v>1361828.0033333332</v>
      </c>
      <c r="I45" s="11">
        <f>SUM(I9:I44)</f>
        <v>4079548</v>
      </c>
    </row>
    <row r="47" spans="1:9" x14ac:dyDescent="0.2">
      <c r="A47" s="10" t="s">
        <v>15</v>
      </c>
      <c r="B47" s="10"/>
      <c r="C47" s="10"/>
      <c r="H47" s="12"/>
    </row>
    <row r="48" spans="1:9" x14ac:dyDescent="0.2">
      <c r="A48" s="10"/>
      <c r="B48" s="10"/>
      <c r="C48" s="23" t="s">
        <v>7</v>
      </c>
      <c r="D48" s="10" t="s">
        <v>6</v>
      </c>
      <c r="E48" s="10"/>
      <c r="F48" s="10"/>
      <c r="G48" s="10"/>
      <c r="H48" s="12"/>
    </row>
    <row r="50" spans="1:7" ht="15" customHeight="1" x14ac:dyDescent="0.2">
      <c r="A50" s="13" t="s">
        <v>10</v>
      </c>
      <c r="B50" s="13"/>
      <c r="C50" s="13"/>
      <c r="D50" s="13"/>
      <c r="F50" s="13"/>
      <c r="G50" s="13"/>
    </row>
  </sheetData>
  <autoFilter ref="A8:I45" xr:uid="{00000000-0009-0000-0000-000000000000}">
    <filterColumn colId="2">
      <customFilters>
        <customFilter operator="notEqual" val=" "/>
      </customFilters>
    </filterColumn>
  </autoFilter>
  <sortState xmlns:xlrd2="http://schemas.microsoft.com/office/spreadsheetml/2017/richdata2" ref="A10:I46">
    <sortCondition ref="D10"/>
  </sortState>
  <mergeCells count="1">
    <mergeCell ref="A3:C3"/>
  </mergeCells>
  <pageMargins left="0.7" right="0.7" top="0.75" bottom="0.75" header="0.3" footer="0.3"/>
  <pageSetup scale="76"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olderType xmlns="6175c4d1-a53c-410c-92b6-74bcb683b4aa" xsi:nil="true"/>
    <Invited_Members xmlns="6175c4d1-a53c-410c-92b6-74bcb683b4aa" xsi:nil="true"/>
    <CultureName xmlns="6175c4d1-a53c-410c-92b6-74bcb683b4aa" xsi:nil="true"/>
    <AppVersion xmlns="6175c4d1-a53c-410c-92b6-74bcb683b4aa" xsi:nil="true"/>
    <Owner xmlns="6175c4d1-a53c-410c-92b6-74bcb683b4aa">
      <UserInfo>
        <DisplayName/>
        <AccountId xsi:nil="true"/>
        <AccountType/>
      </UserInfo>
    </Owner>
    <Members xmlns="6175c4d1-a53c-410c-92b6-74bcb683b4aa">
      <UserInfo>
        <DisplayName/>
        <AccountId xsi:nil="true"/>
        <AccountType/>
      </UserInfo>
    </Members>
    <Member_Groups xmlns="6175c4d1-a53c-410c-92b6-74bcb683b4aa">
      <UserInfo>
        <DisplayName/>
        <AccountId xsi:nil="true"/>
        <AccountType/>
      </UserInfo>
    </Member_Groups>
    <Is_Collaboration_Space_Locked xmlns="6175c4d1-a53c-410c-92b6-74bcb683b4aa" xsi:nil="true"/>
    <Invited_Leaders xmlns="6175c4d1-a53c-410c-92b6-74bcb683b4aa" xsi:nil="true"/>
    <NotebookType xmlns="6175c4d1-a53c-410c-92b6-74bcb683b4aa" xsi:nil="true"/>
    <Has_Leaders_Only_SectionGroup xmlns="6175c4d1-a53c-410c-92b6-74bcb683b4aa" xsi:nil="true"/>
    <DefaultSectionNames xmlns="6175c4d1-a53c-410c-92b6-74bcb683b4aa" xsi:nil="true"/>
    <Leaders xmlns="6175c4d1-a53c-410c-92b6-74bcb683b4aa">
      <UserInfo>
        <DisplayName/>
        <AccountId xsi:nil="true"/>
        <AccountType/>
      </UserInfo>
    </Leaders>
    <Templates xmlns="6175c4d1-a53c-410c-92b6-74bcb683b4aa" xsi:nil="true"/>
    <Self_Registration_Enabled xmlns="6175c4d1-a53c-410c-92b6-74bcb683b4a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5E185CC864CA0488BD65414DBFC3208" ma:contentTypeVersion="27" ma:contentTypeDescription="Create a new document." ma:contentTypeScope="" ma:versionID="c0ce5f7ccb2aae042f05c1180c2f4c79">
  <xsd:schema xmlns:xsd="http://www.w3.org/2001/XMLSchema" xmlns:xs="http://www.w3.org/2001/XMLSchema" xmlns:p="http://schemas.microsoft.com/office/2006/metadata/properties" xmlns:ns3="6175c4d1-a53c-410c-92b6-74bcb683b4aa" xmlns:ns4="ef373230-e173-4e6a-8f42-59bce9da1dde" targetNamespace="http://schemas.microsoft.com/office/2006/metadata/properties" ma:root="true" ma:fieldsID="8731302c6ba4d8906972d07fa2c13ff8" ns3:_="" ns4:_="">
    <xsd:import namespace="6175c4d1-a53c-410c-92b6-74bcb683b4aa"/>
    <xsd:import namespace="ef373230-e173-4e6a-8f42-59bce9da1dde"/>
    <xsd:element name="properties">
      <xsd:complexType>
        <xsd:sequence>
          <xsd:element name="documentManagement">
            <xsd:complexType>
              <xsd:all>
                <xsd:element ref="ns3:NotebookType" minOccurs="0"/>
                <xsd:element ref="ns3:FolderType" minOccurs="0"/>
                <xsd:element ref="ns3:Owner" minOccurs="0"/>
                <xsd:element ref="ns3:DefaultSectionNames" minOccurs="0"/>
                <xsd:element ref="ns3:Templates" minOccurs="0"/>
                <xsd:element ref="ns3:CultureName" minOccurs="0"/>
                <xsd:element ref="ns3:AppVersion" minOccurs="0"/>
                <xsd:element ref="ns3:Leaders" minOccurs="0"/>
                <xsd:element ref="ns3:Members" minOccurs="0"/>
                <xsd:element ref="ns3:Member_Groups" minOccurs="0"/>
                <xsd:element ref="ns3:Invited_Leaders" minOccurs="0"/>
                <xsd:element ref="ns3:Invited_Members" minOccurs="0"/>
                <xsd:element ref="ns3:Self_Registration_Enabled" minOccurs="0"/>
                <xsd:element ref="ns3:Has_Leaders_Only_SectionGroup" minOccurs="0"/>
                <xsd:element ref="ns3:Is_Collaboration_Space_Locked" minOccurs="0"/>
                <xsd:element ref="ns4:SharedWithUsers" minOccurs="0"/>
                <xsd:element ref="ns4:SharedWithDetails" minOccurs="0"/>
                <xsd:element ref="ns4:SharingHintHash"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75c4d1-a53c-410c-92b6-74bcb683b4aa" elementFormDefault="qualified">
    <xsd:import namespace="http://schemas.microsoft.com/office/2006/documentManagement/types"/>
    <xsd:import namespace="http://schemas.microsoft.com/office/infopath/2007/PartnerControls"/>
    <xsd:element name="NotebookType" ma:index="8" nillable="true" ma:displayName="Notebook Type" ma:internalName="NotebookType">
      <xsd:simpleType>
        <xsd:restriction base="dms:Text"/>
      </xsd:simpleType>
    </xsd:element>
    <xsd:element name="FolderType" ma:index="9" nillable="true" ma:displayName="Folder Type" ma:internalName="FolderType">
      <xsd:simpleType>
        <xsd:restriction base="dms:Text"/>
      </xsd:simpleType>
    </xsd:element>
    <xsd:element name="Owner" ma:index="10"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faultSectionNames" ma:index="11" nillable="true" ma:displayName="Default Section Names" ma:internalName="DefaultSectionNames">
      <xsd:simpleType>
        <xsd:restriction base="dms:Note">
          <xsd:maxLength value="255"/>
        </xsd:restriction>
      </xsd:simpleType>
    </xsd:element>
    <xsd:element name="Templates" ma:index="12" nillable="true" ma:displayName="Templates" ma:internalName="Templates">
      <xsd:simpleType>
        <xsd:restriction base="dms:Note">
          <xsd:maxLength value="255"/>
        </xsd:restriction>
      </xsd:simpleType>
    </xsd:element>
    <xsd:element name="CultureName" ma:index="13" nillable="true" ma:displayName="Culture Name" ma:internalName="CultureName">
      <xsd:simpleType>
        <xsd:restriction base="dms:Text"/>
      </xsd:simpleType>
    </xsd:element>
    <xsd:element name="AppVersion" ma:index="14" nillable="true" ma:displayName="App Version" ma:internalName="AppVersion">
      <xsd:simpleType>
        <xsd:restriction base="dms:Text"/>
      </xsd:simpleType>
    </xsd:element>
    <xsd:element name="Leaders" ma:index="15" nillable="true" ma:displayName="Leaders" ma:internalName="Lead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s" ma:index="16" nillable="true" ma:displayName="Members" ma:internalName="Memb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_Groups" ma:index="17" nillable="true" ma:displayName="Member Groups" ma:internalName="Member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vited_Leaders" ma:index="18" nillable="true" ma:displayName="Invited Leaders" ma:internalName="Invited_Leaders">
      <xsd:simpleType>
        <xsd:restriction base="dms:Note">
          <xsd:maxLength value="255"/>
        </xsd:restriction>
      </xsd:simpleType>
    </xsd:element>
    <xsd:element name="Invited_Members" ma:index="19" nillable="true" ma:displayName="Invited Members" ma:internalName="Invited_Members">
      <xsd:simpleType>
        <xsd:restriction base="dms:Note">
          <xsd:maxLength value="255"/>
        </xsd:restriction>
      </xsd:simpleType>
    </xsd:element>
    <xsd:element name="Self_Registration_Enabled" ma:index="20" nillable="true" ma:displayName="Self Registration Enabled" ma:internalName="Self_Registration_Enabled">
      <xsd:simpleType>
        <xsd:restriction base="dms:Boolean"/>
      </xsd:simpleType>
    </xsd:element>
    <xsd:element name="Has_Leaders_Only_SectionGroup" ma:index="21" nillable="true" ma:displayName="Has Leaders Only SectionGroup" ma:internalName="Has_Leaders_Only_SectionGroup">
      <xsd:simpleType>
        <xsd:restriction base="dms:Boolean"/>
      </xsd:simpleType>
    </xsd:element>
    <xsd:element name="Is_Collaboration_Space_Locked" ma:index="22" nillable="true" ma:displayName="Is Collaboration Space Locked" ma:internalName="Is_Collaboration_Space_Locked">
      <xsd:simpleType>
        <xsd:restriction base="dms:Boolean"/>
      </xsd:simpleType>
    </xsd:element>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MediaServiceAutoKeyPoints" ma:index="28" nillable="true" ma:displayName="MediaServiceAutoKeyPoints" ma:hidden="true" ma:internalName="MediaServiceAutoKeyPoints" ma:readOnly="true">
      <xsd:simpleType>
        <xsd:restriction base="dms:Note"/>
      </xsd:simpleType>
    </xsd:element>
    <xsd:element name="MediaServiceKeyPoints" ma:index="29" nillable="true" ma:displayName="KeyPoints" ma:internalName="MediaServiceKeyPoints" ma:readOnly="true">
      <xsd:simpleType>
        <xsd:restriction base="dms:Note">
          <xsd:maxLength value="255"/>
        </xsd:restriction>
      </xsd:simpleType>
    </xsd:element>
    <xsd:element name="MediaServiceDateTaken" ma:index="30" nillable="true" ma:displayName="MediaServiceDateTaken" ma:hidden="true" ma:internalName="MediaServiceDateTaken" ma:readOnly="true">
      <xsd:simpleType>
        <xsd:restriction base="dms:Text"/>
      </xsd:simpleType>
    </xsd:element>
    <xsd:element name="MediaServiceAutoTags" ma:index="31" nillable="true" ma:displayName="Tags" ma:internalName="MediaServiceAutoTags" ma:readOnly="true">
      <xsd:simpleType>
        <xsd:restriction base="dms:Text"/>
      </xsd:simpleType>
    </xsd:element>
    <xsd:element name="MediaServiceOCR" ma:index="32" nillable="true" ma:displayName="Extracted Text" ma:internalName="MediaServiceOCR" ma:readOnly="true">
      <xsd:simpleType>
        <xsd:restriction base="dms:Note">
          <xsd:maxLength value="255"/>
        </xsd:restriction>
      </xsd:simple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373230-e173-4e6a-8f42-59bce9da1dde" elementFormDefault="qualified">
    <xsd:import namespace="http://schemas.microsoft.com/office/2006/documentManagement/types"/>
    <xsd:import namespace="http://schemas.microsoft.com/office/infopath/2007/PartnerControls"/>
    <xsd:element name="SharedWithUsers" ma:index="2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description="" ma:internalName="SharedWithDetails" ma:readOnly="true">
      <xsd:simpleType>
        <xsd:restriction base="dms:Note">
          <xsd:maxLength value="255"/>
        </xsd:restriction>
      </xsd:simpleType>
    </xsd:element>
    <xsd:element name="SharingHintHash" ma:index="25" nillable="true" ma:displayName="Sharing Hint Hash"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1D9630B-119C-40F2-A3DA-70F1F5262772}">
  <ds:schemaRefs>
    <ds:schemaRef ds:uri="6175c4d1-a53c-410c-92b6-74bcb683b4aa"/>
    <ds:schemaRef ds:uri="http://purl.org/dc/elements/1.1/"/>
    <ds:schemaRef ds:uri="http://schemas.microsoft.com/office/2006/metadata/properties"/>
    <ds:schemaRef ds:uri="ef373230-e173-4e6a-8f42-59bce9da1dde"/>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B0317FB6-5074-4ED9-AE45-BE92EDA106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75c4d1-a53c-410c-92b6-74bcb683b4aa"/>
    <ds:schemaRef ds:uri="ef373230-e173-4e6a-8f42-59bce9da1d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6D936F8-FE8D-4E19-8EA6-44E86565289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9</vt:i4>
      </vt:variant>
    </vt:vector>
  </HeadingPairs>
  <TitlesOfParts>
    <vt:vector size="10" baseType="lpstr">
      <vt:lpstr>Sheet1</vt:lpstr>
      <vt:lpstr>Account_Title</vt:lpstr>
      <vt:lpstr>Activity_Number</vt:lpstr>
      <vt:lpstr>Amount_for_1_3_allocation</vt:lpstr>
      <vt:lpstr>Amount_for_2_3_allocation</vt:lpstr>
      <vt:lpstr>FTE__Position</vt:lpstr>
      <vt:lpstr>Function</vt:lpstr>
      <vt:lpstr>Object</vt:lpstr>
      <vt:lpstr>Total_allocation</vt:lpstr>
      <vt:lpstr>Use_of__Funds_Number</vt:lpstr>
    </vt:vector>
  </TitlesOfParts>
  <Company>Florida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Talley, Lynn</dc:creator>
  <cp:lastModifiedBy>Microsoft Office User</cp:lastModifiedBy>
  <cp:lastPrinted>2021-11-10T19:15:05Z</cp:lastPrinted>
  <dcterms:created xsi:type="dcterms:W3CDTF">2021-06-09T18:28:06Z</dcterms:created>
  <dcterms:modified xsi:type="dcterms:W3CDTF">2022-04-11T16:41:50Z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0x01010065E185CC864CA0488BD65414DBFC3208</vt:lpwstr>
  </property>
</Properties>
</file>