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megan.penik/Desktop/arp/"/>
    </mc:Choice>
  </mc:AlternateContent>
  <xr:revisionPtr revIDLastSave="0" documentId="13_ncr:1_{E5C21C34-6CC4-8940-922E-36D1866B9534}" xr6:coauthVersionLast="47" xr6:coauthVersionMax="47" xr10:uidLastSave="{00000000-0000-0000-0000-000000000000}"/>
  <bookViews>
    <workbookView xWindow="0" yWindow="500" windowWidth="28800" windowHeight="11860" xr2:uid="{00000000-000D-0000-FFFF-FFFF00000000}"/>
  </bookViews>
  <sheets>
    <sheet name="Sheet1" sheetId="1" r:id="rId1"/>
  </sheets>
  <definedNames>
    <definedName name="Account_Title">Sheet1!$E$9</definedName>
    <definedName name="Activity_Number">Sheet1!$D$9</definedName>
    <definedName name="Amount_for_1_3_allocation">Sheet1!$H$9</definedName>
    <definedName name="Amount_for_2_3_allocation">Sheet1!$G$9</definedName>
    <definedName name="FTE__Position">Sheet1!$F$9</definedName>
    <definedName name="Function">Sheet1!$A$9</definedName>
    <definedName name="Object">Sheet1!$B$9</definedName>
    <definedName name="Total_allocation">Sheet1!$I$9</definedName>
    <definedName name="Use_of__Funds_Number">Sheet1!$C$9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8" i="1" l="1"/>
  <c r="J57" i="1"/>
  <c r="J38" i="1"/>
  <c r="J37" i="1"/>
  <c r="J36" i="1"/>
  <c r="J35" i="1"/>
  <c r="J33" i="1"/>
  <c r="J29" i="1"/>
  <c r="J26" i="1"/>
  <c r="J17" i="1"/>
  <c r="J11" i="1"/>
  <c r="G35" i="1"/>
  <c r="H35" i="1"/>
  <c r="G34" i="1"/>
  <c r="H34" i="1"/>
  <c r="G25" i="1"/>
  <c r="G26" i="1"/>
  <c r="G27" i="1"/>
  <c r="G28" i="1"/>
  <c r="G29" i="1"/>
  <c r="G33" i="1"/>
  <c r="H33" i="1"/>
  <c r="H29" i="1"/>
  <c r="H28" i="1"/>
  <c r="H27" i="1"/>
  <c r="H26" i="1"/>
  <c r="H25" i="1"/>
  <c r="G24" i="1"/>
  <c r="H24" i="1"/>
  <c r="G23" i="1"/>
  <c r="H23" i="1"/>
  <c r="G17" i="1"/>
  <c r="H17" i="1"/>
  <c r="G16" i="1"/>
  <c r="H16" i="1"/>
  <c r="H15" i="1"/>
  <c r="G15" i="1"/>
  <c r="H14" i="1"/>
  <c r="G14" i="1"/>
  <c r="H13" i="1"/>
  <c r="G13" i="1"/>
  <c r="G42" i="1" l="1"/>
  <c r="H42" i="1"/>
  <c r="G39" i="1"/>
  <c r="H39" i="1"/>
  <c r="G40" i="1"/>
  <c r="H40" i="1"/>
  <c r="G41" i="1"/>
  <c r="H41" i="1"/>
  <c r="G43" i="1"/>
  <c r="H43" i="1"/>
  <c r="G44" i="1"/>
  <c r="H44" i="1"/>
  <c r="G30" i="1"/>
  <c r="H30" i="1"/>
  <c r="G31" i="1"/>
  <c r="H31" i="1"/>
  <c r="G32" i="1"/>
  <c r="H32" i="1"/>
  <c r="G45" i="1"/>
  <c r="H45" i="1"/>
  <c r="G46" i="1"/>
  <c r="H46" i="1"/>
  <c r="G47" i="1"/>
  <c r="H47" i="1"/>
  <c r="G48" i="1"/>
  <c r="H48" i="1"/>
  <c r="G49" i="1"/>
  <c r="H49" i="1"/>
  <c r="G50" i="1"/>
  <c r="H50" i="1"/>
  <c r="G51" i="1"/>
  <c r="H51" i="1"/>
  <c r="G52" i="1"/>
  <c r="H52" i="1"/>
  <c r="G12" i="1"/>
  <c r="H12" i="1"/>
  <c r="G10" i="1"/>
  <c r="H10" i="1"/>
  <c r="G11" i="1"/>
  <c r="H11" i="1"/>
  <c r="G54" i="1"/>
  <c r="H54" i="1"/>
  <c r="G55" i="1"/>
  <c r="H55" i="1"/>
  <c r="G56" i="1"/>
  <c r="H56" i="1"/>
  <c r="G57" i="1"/>
  <c r="H57" i="1"/>
  <c r="G53" i="1"/>
  <c r="H53" i="1"/>
  <c r="G37" i="1"/>
  <c r="H37" i="1"/>
  <c r="G36" i="1"/>
  <c r="H36" i="1"/>
  <c r="G38" i="1"/>
  <c r="H38" i="1"/>
  <c r="G58" i="1"/>
  <c r="H58" i="1"/>
  <c r="J58" i="1" l="1"/>
  <c r="J12" i="1"/>
  <c r="J53" i="1"/>
  <c r="J52" i="1"/>
  <c r="J45" i="1"/>
  <c r="J32" i="1"/>
  <c r="J30" i="1"/>
  <c r="J22" i="1"/>
  <c r="J51" i="1"/>
  <c r="J44" i="1"/>
  <c r="G19" i="1"/>
  <c r="H19" i="1"/>
  <c r="G20" i="1"/>
  <c r="H20" i="1"/>
  <c r="G21" i="1"/>
  <c r="H21" i="1"/>
  <c r="G22" i="1"/>
  <c r="H22" i="1"/>
  <c r="H18" i="1"/>
  <c r="H68" i="1" s="1"/>
  <c r="G18" i="1"/>
  <c r="G68" i="1" s="1"/>
  <c r="K69" i="1"/>
  <c r="J68" i="1" l="1"/>
  <c r="I69" i="1"/>
  <c r="I70" i="1" s="1"/>
</calcChain>
</file>

<file path=xl/sharedStrings.xml><?xml version="1.0" encoding="utf-8"?>
<sst xmlns="http://schemas.openxmlformats.org/spreadsheetml/2006/main" count="97" uniqueCount="78">
  <si>
    <t>Function</t>
  </si>
  <si>
    <t>Object</t>
  </si>
  <si>
    <t xml:space="preserve">Account Title </t>
  </si>
  <si>
    <t>FLORIDA DEPARTMENT OF EDUCATION</t>
  </si>
  <si>
    <t>FTE 
Position</t>
  </si>
  <si>
    <t xml:space="preserve">TOTAL </t>
  </si>
  <si>
    <t>Richard Corcoran, Commissioner</t>
  </si>
  <si>
    <t>Page 1 of 1</t>
  </si>
  <si>
    <t>B) ________________________
     Project Number</t>
  </si>
  <si>
    <t xml:space="preserve">Use of 
Funds
Number**  </t>
  </si>
  <si>
    <t>Activity
Number**</t>
  </si>
  <si>
    <t>**Use of Funds Number and Activity Number should align with the activities reported in the LEA ARP Plan, Application and Assurances.</t>
  </si>
  <si>
    <t xml:space="preserve">Amount for 1/3 allocation </t>
  </si>
  <si>
    <t xml:space="preserve">Amount for 2/3 allocation </t>
  </si>
  <si>
    <t xml:space="preserve">Total allocation </t>
  </si>
  <si>
    <t>ARP ESSER BUDGET NARRATIVE FORM</t>
  </si>
  <si>
    <t>ARP ESSER Lump Sum DOE 101</t>
  </si>
  <si>
    <t>TAPS Number 
22A-175</t>
  </si>
  <si>
    <t>Salary - Pre-K</t>
  </si>
  <si>
    <t>Salary  Pre-K Paras</t>
  </si>
  <si>
    <t>Pre-K retirement</t>
  </si>
  <si>
    <t>Pre-K FICA</t>
  </si>
  <si>
    <t>Pre-K Insurance</t>
  </si>
  <si>
    <t>Laptops - Leadership</t>
  </si>
  <si>
    <t>Monitors Leadership</t>
  </si>
  <si>
    <t>Docking Stations Leadership</t>
  </si>
  <si>
    <t>USB Cables Leadership</t>
  </si>
  <si>
    <t>Monitor stands Leadership</t>
  </si>
  <si>
    <t>Ag tools</t>
  </si>
  <si>
    <t>Software and parts upgrade for Plasma Cam</t>
  </si>
  <si>
    <t>Chromebooks</t>
  </si>
  <si>
    <t>Attendance Officer Salary</t>
  </si>
  <si>
    <t>Attendance Officer retirement</t>
  </si>
  <si>
    <t>Attendance Officer FICA</t>
  </si>
  <si>
    <t>Attendance Officer Insurance</t>
  </si>
  <si>
    <t>PECS Roof repairs</t>
  </si>
  <si>
    <t>PECS Catapault</t>
  </si>
  <si>
    <t>Indirect cost @ 5%</t>
  </si>
  <si>
    <t>Attendance Officer mileage</t>
  </si>
  <si>
    <t>Attendance Officer supplies</t>
  </si>
  <si>
    <t>HVAC for West Glades</t>
  </si>
  <si>
    <t>Floor cleaning machines</t>
  </si>
  <si>
    <t>School bus</t>
  </si>
  <si>
    <t xml:space="preserve">A)   Glades County Schools
     Name of Eligible Recipient </t>
  </si>
  <si>
    <t>Nursing beds, tables, and medical furniture</t>
  </si>
  <si>
    <t>Supplies</t>
  </si>
  <si>
    <t>2D</t>
  </si>
  <si>
    <t>2N</t>
  </si>
  <si>
    <t>2R</t>
  </si>
  <si>
    <t>2G</t>
  </si>
  <si>
    <t>2I</t>
  </si>
  <si>
    <t>2J</t>
  </si>
  <si>
    <t>2K</t>
  </si>
  <si>
    <t>2P</t>
  </si>
  <si>
    <t>School cleaning/sanitizing supplies</t>
  </si>
  <si>
    <t>Summer Pre-K Supplies</t>
  </si>
  <si>
    <t>Salary - Summer Pre-K</t>
  </si>
  <si>
    <t>Salary - Summer Pre-K Paras</t>
  </si>
  <si>
    <t>Summer Pre-K FICA</t>
  </si>
  <si>
    <t>Summer Pre-K Retirement</t>
  </si>
  <si>
    <t>Homework help contract</t>
  </si>
  <si>
    <t>After-school tutoring Teacher Salary</t>
  </si>
  <si>
    <t>After-school tutoring Retirement</t>
  </si>
  <si>
    <t>After-school tutoring FICA</t>
  </si>
  <si>
    <t>After-school tutoring Supplies</t>
  </si>
  <si>
    <t>Planning period teacher salary</t>
  </si>
  <si>
    <t>Planning period teacher retirement</t>
  </si>
  <si>
    <t>Planning period teacher FICA</t>
  </si>
  <si>
    <t>Vans (transporting students during summer and after school)</t>
  </si>
  <si>
    <t>Mobile Hot Spots</t>
  </si>
  <si>
    <t>Mobile Hot Spot data</t>
  </si>
  <si>
    <t>2F</t>
  </si>
  <si>
    <t>2S</t>
  </si>
  <si>
    <r>
      <t>2</t>
    </r>
    <r>
      <rPr>
        <u/>
        <sz val="12"/>
        <color theme="1"/>
        <rFont val="Calibri"/>
        <family val="2"/>
        <scheme val="minor"/>
      </rPr>
      <t>O</t>
    </r>
  </si>
  <si>
    <t>Teacher recruitment  supplies</t>
  </si>
  <si>
    <t>Teacher recruitment cap tech hardware</t>
  </si>
  <si>
    <t>Teacher recruitment travel</t>
  </si>
  <si>
    <t>Teacher recruitment technology related non-cap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</si>
</sst>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theme="0"/>
      <name val="Calibri"/>
      <family val="2"/>
      <scheme val="minor"/>
    </font>
    <font>
      <sz val="12"/>
      <name val="Arial"/>
      <family val="2"/>
    </font>
    <font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4" fontId="6" fillId="0" borderId="0" xfId="0" applyNumberFormat="1" applyFont="1"/>
    <xf numFmtId="0" fontId="6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3" fillId="0" borderId="0" xfId="0" applyNumberFormat="1" applyFont="1" applyAlignment="1">
      <alignment horizontal="right" vertical="center"/>
    </xf>
    <xf numFmtId="164" fontId="3" fillId="0" borderId="1" xfId="1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 vertical="center"/>
    </xf>
    <xf numFmtId="0" fontId="6" fillId="0" borderId="0" xfId="0" applyFont="1" applyFill="1"/>
    <xf numFmtId="164" fontId="6" fillId="0" borderId="0" xfId="0" applyNumberFormat="1" applyFont="1" applyFill="1"/>
    <xf numFmtId="164" fontId="6" fillId="0" borderId="0" xfId="1" applyNumberFormat="1" applyFont="1" applyFill="1"/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409575</xdr:colOff>
      <xdr:row>69</xdr:row>
      <xdr:rowOff>1077</xdr:rowOff>
    </xdr:from>
    <xdr:to>
      <xdr:col>8</xdr:col>
      <xdr:colOff>950594</xdr:colOff>
      <xdr:row>71</xdr:row>
      <xdr:rowOff>120015</xdr:rowOff>
    </xdr:to>
    <xdr:pic>
      <xdr:nvPicPr>
        <xdr:cNvPr id="2" name="Picture 3" descr="FDOE Logo_Small (2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7811577"/>
          <a:ext cx="1969769" cy="499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3"/>
  <sheetViews>
    <sheetView tabSelected="1" zoomScale="110" zoomScaleNormal="110" workbookViewId="0">
      <selection activeCell="I9" sqref="I9"/>
    </sheetView>
  </sheetViews>
  <sheetFormatPr baseColWidth="10" defaultColWidth="9.1640625" defaultRowHeight="16" x14ac:dyDescent="0.2"/>
  <cols>
    <col min="1" max="1" width="11" style="11" customWidth="1"/>
    <col min="2" max="2" width="10.6640625" style="11" customWidth="1"/>
    <col min="3" max="3" width="13.83203125" style="11" customWidth="1"/>
    <col min="4" max="4" width="12" style="11" customWidth="1"/>
    <col min="5" max="5" width="47.5" style="1" customWidth="1"/>
    <col min="6" max="6" width="12.83203125" style="17" customWidth="1"/>
    <col min="7" max="7" width="19.6640625" style="13" customWidth="1"/>
    <col min="8" max="8" width="19.5" style="13" customWidth="1"/>
    <col min="9" max="9" width="16.5" style="13" customWidth="1"/>
    <col min="10" max="10" width="16" style="22" bestFit="1" customWidth="1"/>
    <col min="11" max="11" width="12.6640625" style="2" customWidth="1"/>
    <col min="12" max="16384" width="9.1640625" style="2"/>
  </cols>
  <sheetData>
    <row r="1" spans="1:10" x14ac:dyDescent="0.2">
      <c r="A1" s="33" t="s">
        <v>43</v>
      </c>
      <c r="B1" s="34"/>
      <c r="C1" s="34"/>
      <c r="D1" s="34"/>
      <c r="H1" s="35" t="s">
        <v>17</v>
      </c>
      <c r="I1" s="36"/>
    </row>
    <row r="2" spans="1:10" x14ac:dyDescent="0.2">
      <c r="A2" s="34"/>
      <c r="B2" s="34"/>
      <c r="C2" s="34"/>
      <c r="D2" s="34"/>
      <c r="H2" s="36"/>
      <c r="I2" s="36"/>
    </row>
    <row r="3" spans="1:10" x14ac:dyDescent="0.2">
      <c r="A3" s="33" t="s">
        <v>8</v>
      </c>
      <c r="B3" s="34"/>
      <c r="C3" s="34"/>
      <c r="D3" s="34"/>
      <c r="H3" s="36"/>
      <c r="I3" s="36"/>
    </row>
    <row r="4" spans="1:10" x14ac:dyDescent="0.2">
      <c r="A4" s="34"/>
      <c r="B4" s="34"/>
      <c r="C4" s="34"/>
      <c r="D4" s="34"/>
    </row>
    <row r="6" spans="1:10" ht="23.25" customHeight="1" x14ac:dyDescent="0.2">
      <c r="A6" s="39" t="s">
        <v>3</v>
      </c>
      <c r="B6" s="39"/>
      <c r="C6" s="39"/>
      <c r="D6" s="39"/>
      <c r="E6" s="39"/>
      <c r="F6" s="39"/>
      <c r="G6" s="39"/>
      <c r="H6" s="39"/>
      <c r="I6" s="39"/>
    </row>
    <row r="7" spans="1:10" ht="23.25" customHeight="1" x14ac:dyDescent="0.2">
      <c r="A7" s="39" t="s">
        <v>15</v>
      </c>
      <c r="B7" s="39"/>
      <c r="C7" s="39"/>
      <c r="D7" s="39"/>
      <c r="E7" s="39"/>
      <c r="F7" s="39"/>
      <c r="G7" s="39"/>
      <c r="H7" s="39"/>
      <c r="I7" s="39"/>
    </row>
    <row r="9" spans="1:10" s="1" customFormat="1" ht="51" x14ac:dyDescent="0.2">
      <c r="A9" s="3" t="s">
        <v>0</v>
      </c>
      <c r="B9" s="3" t="s">
        <v>1</v>
      </c>
      <c r="C9" s="28" t="s">
        <v>9</v>
      </c>
      <c r="D9" s="28" t="s">
        <v>10</v>
      </c>
      <c r="E9" s="3" t="s">
        <v>2</v>
      </c>
      <c r="F9" s="29" t="s">
        <v>4</v>
      </c>
      <c r="G9" s="25" t="s">
        <v>13</v>
      </c>
      <c r="H9" s="26" t="s">
        <v>12</v>
      </c>
      <c r="I9" s="26" t="s">
        <v>14</v>
      </c>
      <c r="J9" s="30"/>
    </row>
    <row r="10" spans="1:10" ht="18.75" customHeight="1" x14ac:dyDescent="0.2">
      <c r="A10" s="4">
        <v>5100</v>
      </c>
      <c r="B10" s="4">
        <v>311</v>
      </c>
      <c r="C10" s="4">
        <v>1</v>
      </c>
      <c r="D10" s="4">
        <v>1</v>
      </c>
      <c r="E10" s="5" t="s">
        <v>60</v>
      </c>
      <c r="F10" s="18"/>
      <c r="G10" s="15">
        <f t="shared" ref="G10:G18" si="0">I10/3*2</f>
        <v>16666.666666666668</v>
      </c>
      <c r="H10" s="15">
        <f t="shared" ref="H10:H18" si="1">I10/3</f>
        <v>8333.3333333333339</v>
      </c>
      <c r="I10" s="14">
        <v>25000</v>
      </c>
    </row>
    <row r="11" spans="1:10" ht="18.75" customHeight="1" x14ac:dyDescent="0.2">
      <c r="A11" s="4">
        <v>5100</v>
      </c>
      <c r="B11" s="4">
        <v>312</v>
      </c>
      <c r="C11" s="4">
        <v>1</v>
      </c>
      <c r="D11" s="4">
        <v>1</v>
      </c>
      <c r="E11" s="5" t="s">
        <v>60</v>
      </c>
      <c r="F11" s="18"/>
      <c r="G11" s="15">
        <f t="shared" si="0"/>
        <v>139333.33333333334</v>
      </c>
      <c r="H11" s="15">
        <f t="shared" si="1"/>
        <v>69666.666666666672</v>
      </c>
      <c r="I11" s="14">
        <v>209000</v>
      </c>
      <c r="J11" s="23">
        <f>SUM(I10:I11)</f>
        <v>234000</v>
      </c>
    </row>
    <row r="12" spans="1:10" ht="20" customHeight="1" x14ac:dyDescent="0.2">
      <c r="A12" s="4">
        <v>6400</v>
      </c>
      <c r="B12" s="4">
        <v>394</v>
      </c>
      <c r="C12" s="4">
        <v>1</v>
      </c>
      <c r="D12" s="4">
        <v>2</v>
      </c>
      <c r="E12" s="5" t="s">
        <v>36</v>
      </c>
      <c r="F12" s="18"/>
      <c r="G12" s="15">
        <f t="shared" si="0"/>
        <v>85333.333333333328</v>
      </c>
      <c r="H12" s="15">
        <f t="shared" si="1"/>
        <v>42666.666666666664</v>
      </c>
      <c r="I12" s="14">
        <v>128000</v>
      </c>
      <c r="J12" s="23">
        <f>I12</f>
        <v>128000</v>
      </c>
    </row>
    <row r="13" spans="1:10" ht="20" customHeight="1" x14ac:dyDescent="0.2">
      <c r="A13" s="4">
        <v>5500</v>
      </c>
      <c r="B13" s="4">
        <v>110</v>
      </c>
      <c r="C13" s="4">
        <v>1</v>
      </c>
      <c r="D13" s="4">
        <v>3</v>
      </c>
      <c r="E13" s="5" t="s">
        <v>56</v>
      </c>
      <c r="F13" s="18">
        <v>1.27</v>
      </c>
      <c r="G13" s="15">
        <f t="shared" si="0"/>
        <v>46740</v>
      </c>
      <c r="H13" s="15">
        <f t="shared" si="1"/>
        <v>23370</v>
      </c>
      <c r="I13" s="14">
        <v>70110</v>
      </c>
      <c r="J13" s="23"/>
    </row>
    <row r="14" spans="1:10" ht="20" customHeight="1" x14ac:dyDescent="0.2">
      <c r="A14" s="4">
        <v>5500</v>
      </c>
      <c r="B14" s="4">
        <v>150</v>
      </c>
      <c r="C14" s="4">
        <v>1</v>
      </c>
      <c r="D14" s="4">
        <v>3</v>
      </c>
      <c r="E14" s="5" t="s">
        <v>57</v>
      </c>
      <c r="F14" s="18">
        <v>1.27</v>
      </c>
      <c r="G14" s="15">
        <f t="shared" si="0"/>
        <v>18450</v>
      </c>
      <c r="H14" s="15">
        <f t="shared" si="1"/>
        <v>9225</v>
      </c>
      <c r="I14" s="14">
        <v>27675</v>
      </c>
      <c r="J14" s="23"/>
    </row>
    <row r="15" spans="1:10" ht="20" customHeight="1" x14ac:dyDescent="0.2">
      <c r="A15" s="4">
        <v>5500</v>
      </c>
      <c r="B15" s="4">
        <v>220</v>
      </c>
      <c r="C15" s="4">
        <v>1</v>
      </c>
      <c r="D15" s="4">
        <v>3</v>
      </c>
      <c r="E15" s="5" t="s">
        <v>58</v>
      </c>
      <c r="F15" s="18"/>
      <c r="G15" s="15">
        <f t="shared" si="0"/>
        <v>4987.333333333333</v>
      </c>
      <c r="H15" s="15">
        <f t="shared" si="1"/>
        <v>2493.6666666666665</v>
      </c>
      <c r="I15" s="14">
        <v>7481</v>
      </c>
      <c r="J15" s="7"/>
    </row>
    <row r="16" spans="1:10" ht="20" customHeight="1" x14ac:dyDescent="0.2">
      <c r="A16" s="4">
        <v>5500</v>
      </c>
      <c r="B16" s="4">
        <v>230</v>
      </c>
      <c r="C16" s="4">
        <v>1</v>
      </c>
      <c r="D16" s="4">
        <v>3</v>
      </c>
      <c r="E16" s="5" t="s">
        <v>59</v>
      </c>
      <c r="F16" s="18"/>
      <c r="G16" s="15">
        <f t="shared" si="0"/>
        <v>7053.333333333333</v>
      </c>
      <c r="H16" s="15">
        <f t="shared" si="1"/>
        <v>3526.6666666666665</v>
      </c>
      <c r="I16" s="14">
        <v>10580</v>
      </c>
      <c r="J16" s="23"/>
    </row>
    <row r="17" spans="1:10" ht="20" customHeight="1" x14ac:dyDescent="0.2">
      <c r="A17" s="4">
        <v>5500</v>
      </c>
      <c r="B17" s="4">
        <v>510</v>
      </c>
      <c r="C17" s="4">
        <v>1</v>
      </c>
      <c r="D17" s="4">
        <v>3</v>
      </c>
      <c r="E17" s="5" t="s">
        <v>55</v>
      </c>
      <c r="F17" s="18"/>
      <c r="G17" s="14">
        <f t="shared" si="0"/>
        <v>6108</v>
      </c>
      <c r="H17" s="15">
        <f t="shared" si="1"/>
        <v>3054</v>
      </c>
      <c r="I17" s="14">
        <v>9162</v>
      </c>
      <c r="J17" s="23">
        <f>SUM(I13:I17)</f>
        <v>125008</v>
      </c>
    </row>
    <row r="18" spans="1:10" ht="20" customHeight="1" x14ac:dyDescent="0.2">
      <c r="A18" s="4">
        <v>5500</v>
      </c>
      <c r="B18" s="4">
        <v>110</v>
      </c>
      <c r="C18" s="4">
        <v>1</v>
      </c>
      <c r="D18" s="4">
        <v>4</v>
      </c>
      <c r="E18" s="5" t="s">
        <v>18</v>
      </c>
      <c r="F18" s="18">
        <v>7.69</v>
      </c>
      <c r="G18" s="15">
        <f t="shared" si="0"/>
        <v>249703.33333333334</v>
      </c>
      <c r="H18" s="15">
        <f t="shared" si="1"/>
        <v>124851.66666666667</v>
      </c>
      <c r="I18" s="14">
        <v>374555</v>
      </c>
      <c r="J18" s="23"/>
    </row>
    <row r="19" spans="1:10" ht="20" customHeight="1" x14ac:dyDescent="0.2">
      <c r="A19" s="4">
        <v>5500</v>
      </c>
      <c r="B19" s="4">
        <v>150</v>
      </c>
      <c r="C19" s="4">
        <v>1</v>
      </c>
      <c r="D19" s="4">
        <v>4</v>
      </c>
      <c r="E19" s="5" t="s">
        <v>19</v>
      </c>
      <c r="F19" s="18">
        <v>7.69</v>
      </c>
      <c r="G19" s="15">
        <f t="shared" ref="G19:G22" si="2">I19/3*2</f>
        <v>87515.333333333328</v>
      </c>
      <c r="H19" s="15">
        <f t="shared" ref="H19:H53" si="3">I19/3</f>
        <v>43757.666666666664</v>
      </c>
      <c r="I19" s="14">
        <v>131273</v>
      </c>
      <c r="J19" s="23"/>
    </row>
    <row r="20" spans="1:10" ht="20" customHeight="1" x14ac:dyDescent="0.2">
      <c r="A20" s="4">
        <v>5500</v>
      </c>
      <c r="B20" s="4">
        <v>210</v>
      </c>
      <c r="C20" s="4">
        <v>1</v>
      </c>
      <c r="D20" s="4">
        <v>4</v>
      </c>
      <c r="E20" s="5" t="s">
        <v>20</v>
      </c>
      <c r="F20" s="18"/>
      <c r="G20" s="15">
        <f t="shared" si="2"/>
        <v>36487.333333333336</v>
      </c>
      <c r="H20" s="15">
        <f t="shared" si="3"/>
        <v>18243.666666666668</v>
      </c>
      <c r="I20" s="14">
        <v>54731</v>
      </c>
      <c r="J20" s="23"/>
    </row>
    <row r="21" spans="1:10" ht="20" customHeight="1" x14ac:dyDescent="0.2">
      <c r="A21" s="4">
        <v>5500</v>
      </c>
      <c r="B21" s="4">
        <v>220</v>
      </c>
      <c r="C21" s="4">
        <v>1</v>
      </c>
      <c r="D21" s="4">
        <v>4</v>
      </c>
      <c r="E21" s="5" t="s">
        <v>21</v>
      </c>
      <c r="F21" s="18"/>
      <c r="G21" s="15">
        <f t="shared" si="2"/>
        <v>25797.333333333332</v>
      </c>
      <c r="H21" s="15">
        <f t="shared" si="3"/>
        <v>12898.666666666666</v>
      </c>
      <c r="I21" s="14">
        <v>38696</v>
      </c>
      <c r="J21" s="23"/>
    </row>
    <row r="22" spans="1:10" ht="20" customHeight="1" x14ac:dyDescent="0.2">
      <c r="A22" s="4">
        <v>5500</v>
      </c>
      <c r="B22" s="4">
        <v>230</v>
      </c>
      <c r="C22" s="4">
        <v>1</v>
      </c>
      <c r="D22" s="4">
        <v>4</v>
      </c>
      <c r="E22" s="5" t="s">
        <v>22</v>
      </c>
      <c r="F22" s="18"/>
      <c r="G22" s="15">
        <f t="shared" si="2"/>
        <v>76273.333333333328</v>
      </c>
      <c r="H22" s="15">
        <f t="shared" si="3"/>
        <v>38136.666666666664</v>
      </c>
      <c r="I22" s="14">
        <v>114410</v>
      </c>
      <c r="J22" s="23">
        <f>SUM(I18:I22)</f>
        <v>713665</v>
      </c>
    </row>
    <row r="23" spans="1:10" ht="20" customHeight="1" x14ac:dyDescent="0.2">
      <c r="A23" s="8">
        <v>5100</v>
      </c>
      <c r="B23" s="8">
        <v>110</v>
      </c>
      <c r="C23" s="8">
        <v>1</v>
      </c>
      <c r="D23" s="8">
        <v>5</v>
      </c>
      <c r="E23" s="9" t="s">
        <v>61</v>
      </c>
      <c r="F23" s="19">
        <v>3.86</v>
      </c>
      <c r="G23" s="15">
        <f t="shared" ref="G23:G29" si="4">I23/3*2</f>
        <v>143640</v>
      </c>
      <c r="H23" s="15">
        <f t="shared" ref="H23:H29" si="5">I23/3</f>
        <v>71820</v>
      </c>
      <c r="I23" s="15">
        <v>215460</v>
      </c>
      <c r="J23" s="23"/>
    </row>
    <row r="24" spans="1:10" ht="20" customHeight="1" x14ac:dyDescent="0.2">
      <c r="A24" s="4">
        <v>5100</v>
      </c>
      <c r="B24" s="4">
        <v>210</v>
      </c>
      <c r="C24" s="4">
        <v>1</v>
      </c>
      <c r="D24" s="4">
        <v>5</v>
      </c>
      <c r="E24" s="5" t="s">
        <v>62</v>
      </c>
      <c r="F24" s="18"/>
      <c r="G24" s="14">
        <f t="shared" si="4"/>
        <v>15542</v>
      </c>
      <c r="H24" s="15">
        <f t="shared" si="5"/>
        <v>7771</v>
      </c>
      <c r="I24" s="14">
        <v>23313</v>
      </c>
      <c r="J24" s="23"/>
    </row>
    <row r="25" spans="1:10" ht="20" customHeight="1" x14ac:dyDescent="0.2">
      <c r="A25" s="4">
        <v>5100</v>
      </c>
      <c r="B25" s="4">
        <v>220</v>
      </c>
      <c r="C25" s="4">
        <v>1</v>
      </c>
      <c r="D25" s="4">
        <v>5</v>
      </c>
      <c r="E25" s="5" t="s">
        <v>63</v>
      </c>
      <c r="F25" s="18"/>
      <c r="G25" s="14">
        <f t="shared" si="4"/>
        <v>10988.666666666666</v>
      </c>
      <c r="H25" s="15">
        <f t="shared" si="5"/>
        <v>5494.333333333333</v>
      </c>
      <c r="I25" s="14">
        <v>16483</v>
      </c>
      <c r="J25" s="23"/>
    </row>
    <row r="26" spans="1:10" ht="20" customHeight="1" x14ac:dyDescent="0.2">
      <c r="A26" s="4">
        <v>5100</v>
      </c>
      <c r="B26" s="4">
        <v>510</v>
      </c>
      <c r="C26" s="4">
        <v>1</v>
      </c>
      <c r="D26" s="4">
        <v>5</v>
      </c>
      <c r="E26" s="5" t="s">
        <v>64</v>
      </c>
      <c r="F26" s="18"/>
      <c r="G26" s="14">
        <f t="shared" si="4"/>
        <v>15000</v>
      </c>
      <c r="H26" s="15">
        <f t="shared" si="5"/>
        <v>7500</v>
      </c>
      <c r="I26" s="14">
        <v>22500</v>
      </c>
      <c r="J26" s="23">
        <f>SUM(I23:I26)</f>
        <v>277756</v>
      </c>
    </row>
    <row r="27" spans="1:10" ht="20" customHeight="1" x14ac:dyDescent="0.2">
      <c r="A27" s="4">
        <v>5100</v>
      </c>
      <c r="B27" s="4">
        <v>110</v>
      </c>
      <c r="C27" s="4">
        <v>1</v>
      </c>
      <c r="D27" s="4">
        <v>6</v>
      </c>
      <c r="E27" s="5" t="s">
        <v>65</v>
      </c>
      <c r="F27" s="18">
        <v>4.8</v>
      </c>
      <c r="G27" s="14">
        <f t="shared" si="4"/>
        <v>175560</v>
      </c>
      <c r="H27" s="15">
        <f t="shared" si="5"/>
        <v>87780</v>
      </c>
      <c r="I27" s="14">
        <v>263340</v>
      </c>
      <c r="J27" s="23"/>
    </row>
    <row r="28" spans="1:10" ht="20" customHeight="1" x14ac:dyDescent="0.2">
      <c r="A28" s="4">
        <v>5100</v>
      </c>
      <c r="B28" s="4">
        <v>210</v>
      </c>
      <c r="C28" s="4">
        <v>1</v>
      </c>
      <c r="D28" s="4">
        <v>6</v>
      </c>
      <c r="E28" s="5" t="s">
        <v>66</v>
      </c>
      <c r="F28" s="18"/>
      <c r="G28" s="14">
        <f t="shared" si="4"/>
        <v>13430.666666666666</v>
      </c>
      <c r="H28" s="15">
        <f t="shared" si="5"/>
        <v>6715.333333333333</v>
      </c>
      <c r="I28" s="14">
        <v>20146</v>
      </c>
      <c r="J28" s="23"/>
    </row>
    <row r="29" spans="1:10" ht="20" customHeight="1" x14ac:dyDescent="0.2">
      <c r="A29" s="4">
        <v>5100</v>
      </c>
      <c r="B29" s="4">
        <v>220</v>
      </c>
      <c r="C29" s="4">
        <v>1</v>
      </c>
      <c r="D29" s="4">
        <v>6</v>
      </c>
      <c r="E29" s="5" t="s">
        <v>67</v>
      </c>
      <c r="F29" s="18"/>
      <c r="G29" s="14">
        <f t="shared" si="4"/>
        <v>18960.666666666668</v>
      </c>
      <c r="H29" s="15">
        <f t="shared" si="5"/>
        <v>9480.3333333333339</v>
      </c>
      <c r="I29" s="14">
        <v>28441</v>
      </c>
      <c r="J29" s="23">
        <f>SUM(I27:I29)</f>
        <v>311927</v>
      </c>
    </row>
    <row r="30" spans="1:10" ht="20" customHeight="1" x14ac:dyDescent="0.2">
      <c r="A30" s="4">
        <v>5300</v>
      </c>
      <c r="B30" s="4">
        <v>648</v>
      </c>
      <c r="C30" s="4" t="s">
        <v>46</v>
      </c>
      <c r="D30" s="4">
        <v>7</v>
      </c>
      <c r="E30" s="5" t="s">
        <v>44</v>
      </c>
      <c r="F30" s="18"/>
      <c r="G30" s="15">
        <f t="shared" ref="G30:G53" si="6">I30/3*2</f>
        <v>8400</v>
      </c>
      <c r="H30" s="15">
        <f t="shared" si="3"/>
        <v>4200</v>
      </c>
      <c r="I30" s="14">
        <v>12600</v>
      </c>
      <c r="J30" s="23">
        <f>I30</f>
        <v>12600</v>
      </c>
    </row>
    <row r="31" spans="1:10" ht="20" customHeight="1" x14ac:dyDescent="0.2">
      <c r="A31" s="4">
        <v>5300</v>
      </c>
      <c r="B31" s="4">
        <v>510</v>
      </c>
      <c r="C31" s="4" t="s">
        <v>46</v>
      </c>
      <c r="D31" s="4">
        <v>8</v>
      </c>
      <c r="E31" s="5" t="s">
        <v>28</v>
      </c>
      <c r="F31" s="18"/>
      <c r="G31" s="15">
        <f t="shared" si="6"/>
        <v>10813.333333333334</v>
      </c>
      <c r="H31" s="15">
        <f t="shared" si="3"/>
        <v>5406.666666666667</v>
      </c>
      <c r="I31" s="14">
        <v>16220</v>
      </c>
      <c r="J31" s="23"/>
    </row>
    <row r="32" spans="1:10" ht="20" customHeight="1" x14ac:dyDescent="0.2">
      <c r="A32" s="4">
        <v>5300</v>
      </c>
      <c r="B32" s="4">
        <v>691</v>
      </c>
      <c r="C32" s="4" t="s">
        <v>46</v>
      </c>
      <c r="D32" s="4">
        <v>8</v>
      </c>
      <c r="E32" s="5" t="s">
        <v>29</v>
      </c>
      <c r="F32" s="18"/>
      <c r="G32" s="15">
        <f t="shared" si="6"/>
        <v>2440</v>
      </c>
      <c r="H32" s="15">
        <f t="shared" si="3"/>
        <v>1220</v>
      </c>
      <c r="I32" s="14">
        <v>3660</v>
      </c>
      <c r="J32" s="23">
        <f>SUM(I31:I32)</f>
        <v>19880</v>
      </c>
    </row>
    <row r="33" spans="1:10" ht="28.5" customHeight="1" x14ac:dyDescent="0.2">
      <c r="A33" s="4">
        <v>7800</v>
      </c>
      <c r="B33" s="4">
        <v>652</v>
      </c>
      <c r="C33" s="4" t="s">
        <v>71</v>
      </c>
      <c r="D33" s="4">
        <v>9</v>
      </c>
      <c r="E33" s="10" t="s">
        <v>68</v>
      </c>
      <c r="F33" s="18"/>
      <c r="G33" s="14">
        <f t="shared" ref="G33:G44" si="7">I33/3*2</f>
        <v>96000</v>
      </c>
      <c r="H33" s="15">
        <f t="shared" ref="H33:H44" si="8">I33/3</f>
        <v>48000</v>
      </c>
      <c r="I33" s="14">
        <v>144000</v>
      </c>
      <c r="J33" s="23">
        <f>I33</f>
        <v>144000</v>
      </c>
    </row>
    <row r="34" spans="1:10" ht="20" customHeight="1" x14ac:dyDescent="0.2">
      <c r="A34" s="4">
        <v>6500</v>
      </c>
      <c r="B34" s="4">
        <v>644</v>
      </c>
      <c r="C34" s="4" t="s">
        <v>71</v>
      </c>
      <c r="D34" s="4">
        <v>9</v>
      </c>
      <c r="E34" s="5" t="s">
        <v>69</v>
      </c>
      <c r="F34" s="18"/>
      <c r="G34" s="14">
        <f t="shared" si="7"/>
        <v>1166.6666666666667</v>
      </c>
      <c r="H34" s="15">
        <f t="shared" si="8"/>
        <v>583.33333333333337</v>
      </c>
      <c r="I34" s="14">
        <v>1750</v>
      </c>
      <c r="J34" s="23"/>
    </row>
    <row r="35" spans="1:10" ht="20" customHeight="1" x14ac:dyDescent="0.2">
      <c r="A35" s="4">
        <v>6500</v>
      </c>
      <c r="B35" s="4">
        <v>370</v>
      </c>
      <c r="C35" s="4" t="s">
        <v>71</v>
      </c>
      <c r="D35" s="4">
        <v>9</v>
      </c>
      <c r="E35" s="5" t="s">
        <v>70</v>
      </c>
      <c r="F35" s="18"/>
      <c r="G35" s="14">
        <f t="shared" si="7"/>
        <v>31500</v>
      </c>
      <c r="H35" s="15">
        <f t="shared" si="8"/>
        <v>15750</v>
      </c>
      <c r="I35" s="14">
        <v>47250</v>
      </c>
      <c r="J35" s="23">
        <f>SUM(I34:I35)</f>
        <v>49000</v>
      </c>
    </row>
    <row r="36" spans="1:10" ht="20" customHeight="1" x14ac:dyDescent="0.2">
      <c r="A36" s="4">
        <v>7800</v>
      </c>
      <c r="B36" s="4">
        <v>651</v>
      </c>
      <c r="C36" s="4" t="s">
        <v>49</v>
      </c>
      <c r="D36" s="4">
        <v>10</v>
      </c>
      <c r="E36" s="5" t="s">
        <v>42</v>
      </c>
      <c r="F36" s="18"/>
      <c r="G36" s="15">
        <f t="shared" si="7"/>
        <v>173333.33333333334</v>
      </c>
      <c r="H36" s="15">
        <f t="shared" si="8"/>
        <v>86666.666666666672</v>
      </c>
      <c r="I36" s="14">
        <v>260000</v>
      </c>
      <c r="J36" s="23">
        <f>I36</f>
        <v>260000</v>
      </c>
    </row>
    <row r="37" spans="1:10" ht="20" customHeight="1" x14ac:dyDescent="0.2">
      <c r="A37" s="4">
        <v>7900</v>
      </c>
      <c r="B37" s="4">
        <v>642</v>
      </c>
      <c r="C37" s="4" t="s">
        <v>50</v>
      </c>
      <c r="D37" s="4">
        <v>11</v>
      </c>
      <c r="E37" s="5" t="s">
        <v>41</v>
      </c>
      <c r="F37" s="18"/>
      <c r="G37" s="15">
        <f t="shared" si="7"/>
        <v>19992</v>
      </c>
      <c r="H37" s="15">
        <f t="shared" si="8"/>
        <v>9996</v>
      </c>
      <c r="I37" s="14">
        <v>29988</v>
      </c>
      <c r="J37" s="23">
        <f>I37</f>
        <v>29988</v>
      </c>
    </row>
    <row r="38" spans="1:10" ht="20.25" customHeight="1" x14ac:dyDescent="0.2">
      <c r="A38" s="4">
        <v>7900</v>
      </c>
      <c r="B38" s="4">
        <v>510</v>
      </c>
      <c r="C38" s="4" t="s">
        <v>50</v>
      </c>
      <c r="D38" s="4">
        <v>12</v>
      </c>
      <c r="E38" s="5" t="s">
        <v>54</v>
      </c>
      <c r="F38" s="18"/>
      <c r="G38" s="15">
        <f t="shared" si="7"/>
        <v>27664</v>
      </c>
      <c r="H38" s="15">
        <f t="shared" si="8"/>
        <v>13832</v>
      </c>
      <c r="I38" s="14">
        <v>41496</v>
      </c>
      <c r="J38" s="23">
        <f>I38</f>
        <v>41496</v>
      </c>
    </row>
    <row r="39" spans="1:10" ht="20.25" customHeight="1" x14ac:dyDescent="0.2">
      <c r="A39" s="4">
        <v>7200</v>
      </c>
      <c r="B39" s="4">
        <v>643</v>
      </c>
      <c r="C39" s="4" t="s">
        <v>51</v>
      </c>
      <c r="D39" s="4">
        <v>13</v>
      </c>
      <c r="E39" s="5" t="s">
        <v>23</v>
      </c>
      <c r="F39" s="18"/>
      <c r="G39" s="15">
        <f t="shared" si="7"/>
        <v>35000</v>
      </c>
      <c r="H39" s="15">
        <f t="shared" si="8"/>
        <v>17500</v>
      </c>
      <c r="I39" s="14">
        <v>52500</v>
      </c>
      <c r="J39" s="23"/>
    </row>
    <row r="40" spans="1:10" ht="20.25" customHeight="1" x14ac:dyDescent="0.2">
      <c r="A40" s="4">
        <v>7200</v>
      </c>
      <c r="B40" s="4">
        <v>644</v>
      </c>
      <c r="C40" s="4" t="s">
        <v>50</v>
      </c>
      <c r="D40" s="4">
        <v>13</v>
      </c>
      <c r="E40" s="5" t="s">
        <v>24</v>
      </c>
      <c r="F40" s="18"/>
      <c r="G40" s="15">
        <f t="shared" si="7"/>
        <v>16800</v>
      </c>
      <c r="H40" s="15">
        <f t="shared" si="8"/>
        <v>8400</v>
      </c>
      <c r="I40" s="14">
        <v>25200</v>
      </c>
      <c r="J40" s="23"/>
    </row>
    <row r="41" spans="1:10" ht="20.25" customHeight="1" x14ac:dyDescent="0.2">
      <c r="A41" s="4">
        <v>7200</v>
      </c>
      <c r="B41" s="4">
        <v>644</v>
      </c>
      <c r="C41" s="4" t="s">
        <v>51</v>
      </c>
      <c r="D41" s="4">
        <v>13</v>
      </c>
      <c r="E41" s="5" t="s">
        <v>25</v>
      </c>
      <c r="F41" s="18"/>
      <c r="G41" s="15">
        <f t="shared" si="7"/>
        <v>2520</v>
      </c>
      <c r="H41" s="15">
        <f t="shared" si="8"/>
        <v>1260</v>
      </c>
      <c r="I41" s="14">
        <v>3780</v>
      </c>
      <c r="J41" s="23"/>
    </row>
    <row r="42" spans="1:10" ht="20.25" customHeight="1" x14ac:dyDescent="0.2">
      <c r="A42" s="4">
        <v>7200</v>
      </c>
      <c r="B42" s="4">
        <v>510</v>
      </c>
      <c r="C42" s="4" t="s">
        <v>50</v>
      </c>
      <c r="D42" s="4">
        <v>13</v>
      </c>
      <c r="E42" s="5" t="s">
        <v>45</v>
      </c>
      <c r="F42" s="18"/>
      <c r="G42" s="15">
        <f t="shared" si="7"/>
        <v>813.33333333333337</v>
      </c>
      <c r="H42" s="15">
        <f t="shared" si="8"/>
        <v>406.66666666666669</v>
      </c>
      <c r="I42" s="14">
        <v>1220</v>
      </c>
      <c r="J42" s="23"/>
    </row>
    <row r="43" spans="1:10" ht="20.25" customHeight="1" x14ac:dyDescent="0.2">
      <c r="A43" s="4">
        <v>7200</v>
      </c>
      <c r="B43" s="4">
        <v>649</v>
      </c>
      <c r="C43" s="4" t="s">
        <v>51</v>
      </c>
      <c r="D43" s="4">
        <v>13</v>
      </c>
      <c r="E43" s="5" t="s">
        <v>26</v>
      </c>
      <c r="F43" s="18"/>
      <c r="G43" s="15">
        <f t="shared" si="7"/>
        <v>560</v>
      </c>
      <c r="H43" s="15">
        <f t="shared" si="8"/>
        <v>280</v>
      </c>
      <c r="I43" s="14">
        <v>840</v>
      </c>
      <c r="J43" s="23"/>
    </row>
    <row r="44" spans="1:10" ht="20.25" customHeight="1" x14ac:dyDescent="0.2">
      <c r="A44" s="4">
        <v>7200</v>
      </c>
      <c r="B44" s="4">
        <v>649</v>
      </c>
      <c r="C44" s="4" t="s">
        <v>50</v>
      </c>
      <c r="D44" s="4">
        <v>13</v>
      </c>
      <c r="E44" s="5" t="s">
        <v>27</v>
      </c>
      <c r="F44" s="18"/>
      <c r="G44" s="15">
        <f t="shared" si="7"/>
        <v>1652</v>
      </c>
      <c r="H44" s="15">
        <f t="shared" si="8"/>
        <v>826</v>
      </c>
      <c r="I44" s="14">
        <v>2478</v>
      </c>
      <c r="J44" s="23">
        <f>SUM(I39:I44)</f>
        <v>86018</v>
      </c>
    </row>
    <row r="45" spans="1:10" ht="20.25" customHeight="1" x14ac:dyDescent="0.2">
      <c r="A45" s="4">
        <v>5100</v>
      </c>
      <c r="B45" s="4">
        <v>644</v>
      </c>
      <c r="C45" s="4" t="s">
        <v>52</v>
      </c>
      <c r="D45" s="4">
        <v>14</v>
      </c>
      <c r="E45" s="5" t="s">
        <v>30</v>
      </c>
      <c r="F45" s="18"/>
      <c r="G45" s="15">
        <f t="shared" si="6"/>
        <v>199500</v>
      </c>
      <c r="H45" s="15">
        <f t="shared" si="3"/>
        <v>99750</v>
      </c>
      <c r="I45" s="14">
        <v>299250</v>
      </c>
      <c r="J45" s="23">
        <f>I45</f>
        <v>299250</v>
      </c>
    </row>
    <row r="46" spans="1:10" ht="20.25" customHeight="1" x14ac:dyDescent="0.2">
      <c r="A46" s="4">
        <v>6110</v>
      </c>
      <c r="B46" s="4">
        <v>160</v>
      </c>
      <c r="C46" s="4" t="s">
        <v>47</v>
      </c>
      <c r="D46" s="4">
        <v>15</v>
      </c>
      <c r="E46" s="5" t="s">
        <v>31</v>
      </c>
      <c r="F46" s="18">
        <v>1</v>
      </c>
      <c r="G46" s="15">
        <f t="shared" si="6"/>
        <v>26666.666666666668</v>
      </c>
      <c r="H46" s="15">
        <f t="shared" si="3"/>
        <v>13333.333333333334</v>
      </c>
      <c r="I46" s="14">
        <v>40000</v>
      </c>
      <c r="J46" s="23"/>
    </row>
    <row r="47" spans="1:10" ht="20.25" customHeight="1" x14ac:dyDescent="0.2">
      <c r="A47" s="4">
        <v>6110</v>
      </c>
      <c r="B47" s="4">
        <v>210</v>
      </c>
      <c r="C47" s="4" t="s">
        <v>47</v>
      </c>
      <c r="D47" s="4">
        <v>15</v>
      </c>
      <c r="E47" s="5" t="s">
        <v>32</v>
      </c>
      <c r="F47" s="18"/>
      <c r="G47" s="15">
        <f t="shared" si="6"/>
        <v>2885.3333333333335</v>
      </c>
      <c r="H47" s="15">
        <f t="shared" si="3"/>
        <v>1442.6666666666667</v>
      </c>
      <c r="I47" s="14">
        <v>4328</v>
      </c>
      <c r="J47" s="23"/>
    </row>
    <row r="48" spans="1:10" ht="20" customHeight="1" x14ac:dyDescent="0.2">
      <c r="A48" s="4">
        <v>6110</v>
      </c>
      <c r="B48" s="4">
        <v>220</v>
      </c>
      <c r="C48" s="4" t="s">
        <v>47</v>
      </c>
      <c r="D48" s="4">
        <v>15</v>
      </c>
      <c r="E48" s="5" t="s">
        <v>33</v>
      </c>
      <c r="F48" s="18"/>
      <c r="G48" s="15">
        <f t="shared" si="6"/>
        <v>2040</v>
      </c>
      <c r="H48" s="15">
        <f t="shared" si="3"/>
        <v>1020</v>
      </c>
      <c r="I48" s="14">
        <v>3060</v>
      </c>
      <c r="J48" s="23"/>
    </row>
    <row r="49" spans="1:10" ht="20" customHeight="1" x14ac:dyDescent="0.2">
      <c r="A49" s="4">
        <v>6110</v>
      </c>
      <c r="B49" s="4">
        <v>230</v>
      </c>
      <c r="C49" s="4" t="s">
        <v>47</v>
      </c>
      <c r="D49" s="4">
        <v>15</v>
      </c>
      <c r="E49" s="5" t="s">
        <v>34</v>
      </c>
      <c r="F49" s="18"/>
      <c r="G49" s="15">
        <f t="shared" si="6"/>
        <v>5866.666666666667</v>
      </c>
      <c r="H49" s="15">
        <f t="shared" si="3"/>
        <v>2933.3333333333335</v>
      </c>
      <c r="I49" s="14">
        <v>8800</v>
      </c>
      <c r="J49" s="23"/>
    </row>
    <row r="50" spans="1:10" ht="20" customHeight="1" x14ac:dyDescent="0.2">
      <c r="A50" s="4">
        <v>6110</v>
      </c>
      <c r="B50" s="4">
        <v>330</v>
      </c>
      <c r="C50" s="4" t="s">
        <v>47</v>
      </c>
      <c r="D50" s="4">
        <v>15</v>
      </c>
      <c r="E50" s="5" t="s">
        <v>38</v>
      </c>
      <c r="F50" s="18"/>
      <c r="G50" s="15">
        <f t="shared" si="6"/>
        <v>1600</v>
      </c>
      <c r="H50" s="15">
        <f t="shared" si="3"/>
        <v>800</v>
      </c>
      <c r="I50" s="14">
        <v>2400</v>
      </c>
      <c r="J50" s="23"/>
    </row>
    <row r="51" spans="1:10" ht="20" customHeight="1" x14ac:dyDescent="0.2">
      <c r="A51" s="4">
        <v>6110</v>
      </c>
      <c r="B51" s="8">
        <v>510</v>
      </c>
      <c r="C51" s="4" t="s">
        <v>47</v>
      </c>
      <c r="D51" s="4">
        <v>15</v>
      </c>
      <c r="E51" s="9" t="s">
        <v>39</v>
      </c>
      <c r="F51" s="19"/>
      <c r="G51" s="15">
        <f t="shared" si="6"/>
        <v>666.66666666666663</v>
      </c>
      <c r="H51" s="15">
        <f t="shared" si="3"/>
        <v>333.33333333333331</v>
      </c>
      <c r="I51" s="15">
        <v>1000</v>
      </c>
      <c r="J51" s="23">
        <f>SUM(I46:I51)</f>
        <v>59588</v>
      </c>
    </row>
    <row r="52" spans="1:10" ht="20" customHeight="1" x14ac:dyDescent="0.2">
      <c r="A52" s="4">
        <v>8100</v>
      </c>
      <c r="B52" s="4">
        <v>394</v>
      </c>
      <c r="C52" s="4" t="s">
        <v>73</v>
      </c>
      <c r="D52" s="4">
        <v>16</v>
      </c>
      <c r="E52" s="5" t="s">
        <v>35</v>
      </c>
      <c r="F52" s="18"/>
      <c r="G52" s="15">
        <f t="shared" si="6"/>
        <v>236537.33333333334</v>
      </c>
      <c r="H52" s="15">
        <f t="shared" si="3"/>
        <v>118268.66666666667</v>
      </c>
      <c r="I52" s="14">
        <v>354806</v>
      </c>
      <c r="J52" s="23">
        <f>I52</f>
        <v>354806</v>
      </c>
    </row>
    <row r="53" spans="1:10" ht="20" customHeight="1" x14ac:dyDescent="0.2">
      <c r="A53" s="4">
        <v>7900</v>
      </c>
      <c r="B53" s="4">
        <v>682</v>
      </c>
      <c r="C53" s="4" t="s">
        <v>53</v>
      </c>
      <c r="D53" s="4">
        <v>17</v>
      </c>
      <c r="E53" s="5" t="s">
        <v>40</v>
      </c>
      <c r="F53" s="18"/>
      <c r="G53" s="15">
        <f t="shared" si="6"/>
        <v>116578.66666666667</v>
      </c>
      <c r="H53" s="15">
        <f t="shared" si="3"/>
        <v>58289.333333333336</v>
      </c>
      <c r="I53" s="14">
        <v>174868</v>
      </c>
      <c r="J53" s="23">
        <f>I53</f>
        <v>174868</v>
      </c>
    </row>
    <row r="54" spans="1:10" ht="20" customHeight="1" x14ac:dyDescent="0.2">
      <c r="A54" s="4">
        <v>7730</v>
      </c>
      <c r="B54" s="4">
        <v>510</v>
      </c>
      <c r="C54" s="4" t="s">
        <v>48</v>
      </c>
      <c r="D54" s="4">
        <v>18</v>
      </c>
      <c r="E54" s="5" t="s">
        <v>74</v>
      </c>
      <c r="F54" s="18"/>
      <c r="G54" s="15">
        <f>I54/3*2</f>
        <v>133.33333333333334</v>
      </c>
      <c r="H54" s="15">
        <f>I54/3</f>
        <v>66.666666666666671</v>
      </c>
      <c r="I54" s="14">
        <v>200</v>
      </c>
      <c r="J54" s="23"/>
    </row>
    <row r="55" spans="1:10" ht="20" customHeight="1" x14ac:dyDescent="0.2">
      <c r="A55" s="4">
        <v>7730</v>
      </c>
      <c r="B55" s="4">
        <v>643</v>
      </c>
      <c r="C55" s="4" t="s">
        <v>48</v>
      </c>
      <c r="D55" s="4">
        <v>18</v>
      </c>
      <c r="E55" s="10" t="s">
        <v>75</v>
      </c>
      <c r="F55" s="18"/>
      <c r="G55" s="15">
        <f>I55/3*2</f>
        <v>6000</v>
      </c>
      <c r="H55" s="15">
        <f>I55/3</f>
        <v>3000</v>
      </c>
      <c r="I55" s="14">
        <v>9000</v>
      </c>
      <c r="J55" s="23"/>
    </row>
    <row r="56" spans="1:10" ht="20" customHeight="1" x14ac:dyDescent="0.2">
      <c r="A56" s="4">
        <v>7730</v>
      </c>
      <c r="B56" s="4">
        <v>330</v>
      </c>
      <c r="C56" s="4" t="s">
        <v>48</v>
      </c>
      <c r="D56" s="4">
        <v>18</v>
      </c>
      <c r="E56" s="5" t="s">
        <v>76</v>
      </c>
      <c r="F56" s="18"/>
      <c r="G56" s="15">
        <f>I56/3*2</f>
        <v>2000</v>
      </c>
      <c r="H56" s="15">
        <f>I56/3</f>
        <v>1000</v>
      </c>
      <c r="I56" s="14">
        <v>3000</v>
      </c>
      <c r="J56" s="23"/>
    </row>
    <row r="57" spans="1:10" ht="20" customHeight="1" x14ac:dyDescent="0.2">
      <c r="A57" s="4">
        <v>7730</v>
      </c>
      <c r="B57" s="4">
        <v>649</v>
      </c>
      <c r="C57" s="4" t="s">
        <v>48</v>
      </c>
      <c r="D57" s="4">
        <v>18</v>
      </c>
      <c r="E57" s="10" t="s">
        <v>77</v>
      </c>
      <c r="F57" s="18"/>
      <c r="G57" s="15">
        <f>I57/3*2</f>
        <v>600</v>
      </c>
      <c r="H57" s="15">
        <f>I57/3</f>
        <v>300</v>
      </c>
      <c r="I57" s="14">
        <v>900</v>
      </c>
      <c r="J57" s="23">
        <f>SUM(I54:I57)</f>
        <v>13100</v>
      </c>
    </row>
    <row r="58" spans="1:10" ht="20" customHeight="1" x14ac:dyDescent="0.2">
      <c r="A58" s="4">
        <v>7200</v>
      </c>
      <c r="B58" s="4">
        <v>792</v>
      </c>
      <c r="C58" s="4" t="s">
        <v>72</v>
      </c>
      <c r="D58" s="4">
        <v>19</v>
      </c>
      <c r="E58" s="5" t="s">
        <v>37</v>
      </c>
      <c r="F58" s="18"/>
      <c r="G58" s="15">
        <f>I58/3*2</f>
        <v>75774.666666666672</v>
      </c>
      <c r="H58" s="15">
        <f>I58/3</f>
        <v>37887.333333333336</v>
      </c>
      <c r="I58" s="14">
        <v>113662</v>
      </c>
      <c r="J58" s="23">
        <f>I58</f>
        <v>113662</v>
      </c>
    </row>
    <row r="59" spans="1:10" ht="20" hidden="1" customHeight="1" x14ac:dyDescent="0.2">
      <c r="A59" s="4"/>
      <c r="B59" s="4"/>
      <c r="C59" s="4"/>
      <c r="D59" s="4"/>
      <c r="E59" s="5"/>
      <c r="F59" s="18"/>
      <c r="G59" s="14"/>
      <c r="H59" s="15"/>
      <c r="I59" s="14"/>
      <c r="J59" s="23"/>
    </row>
    <row r="60" spans="1:10" ht="20" hidden="1" customHeight="1" x14ac:dyDescent="0.2">
      <c r="A60" s="4"/>
      <c r="B60" s="4"/>
      <c r="C60" s="4"/>
      <c r="D60" s="4"/>
      <c r="E60" s="5"/>
      <c r="F60" s="18"/>
      <c r="G60" s="14"/>
      <c r="H60" s="15"/>
      <c r="I60" s="14"/>
      <c r="J60" s="23"/>
    </row>
    <row r="61" spans="1:10" ht="20" hidden="1" customHeight="1" x14ac:dyDescent="0.2">
      <c r="A61" s="4"/>
      <c r="B61" s="4"/>
      <c r="C61" s="4"/>
      <c r="D61" s="4"/>
      <c r="E61" s="5"/>
      <c r="F61" s="18"/>
      <c r="G61" s="14"/>
      <c r="H61" s="15"/>
      <c r="I61" s="14"/>
      <c r="J61" s="23"/>
    </row>
    <row r="62" spans="1:10" ht="20" hidden="1" customHeight="1" x14ac:dyDescent="0.2">
      <c r="A62" s="4"/>
      <c r="B62" s="4"/>
      <c r="C62" s="4"/>
      <c r="D62" s="4"/>
      <c r="E62" s="5"/>
      <c r="F62" s="18"/>
      <c r="G62" s="14"/>
      <c r="H62" s="15"/>
      <c r="I62" s="14"/>
      <c r="J62" s="23"/>
    </row>
    <row r="63" spans="1:10" ht="20" hidden="1" customHeight="1" x14ac:dyDescent="0.2">
      <c r="A63" s="2"/>
      <c r="B63" s="2"/>
      <c r="C63" s="2"/>
      <c r="D63" s="2"/>
    </row>
    <row r="64" spans="1:10" ht="20" hidden="1" customHeight="1" x14ac:dyDescent="0.2">
      <c r="A64" s="4"/>
      <c r="B64" s="4"/>
      <c r="C64" s="4"/>
      <c r="D64" s="4"/>
      <c r="E64" s="5"/>
      <c r="F64" s="18"/>
      <c r="G64" s="14"/>
      <c r="H64" s="15"/>
      <c r="I64" s="14"/>
      <c r="J64" s="23"/>
    </row>
    <row r="65" spans="1:11" ht="20" hidden="1" customHeight="1" x14ac:dyDescent="0.2">
      <c r="A65" s="4"/>
      <c r="B65" s="4"/>
      <c r="C65" s="4"/>
      <c r="D65" s="4"/>
      <c r="E65" s="5"/>
      <c r="F65" s="18"/>
      <c r="G65" s="14"/>
      <c r="H65" s="15"/>
      <c r="I65" s="14"/>
      <c r="J65" s="23"/>
    </row>
    <row r="66" spans="1:11" ht="20" hidden="1" customHeight="1" x14ac:dyDescent="0.2">
      <c r="A66" s="4"/>
      <c r="B66" s="4"/>
      <c r="C66" s="4"/>
      <c r="D66" s="4"/>
      <c r="E66" s="5"/>
      <c r="F66" s="18"/>
      <c r="G66" s="14"/>
      <c r="H66" s="15"/>
      <c r="I66" s="14"/>
      <c r="J66" s="23"/>
    </row>
    <row r="67" spans="1:11" ht="20" customHeight="1" x14ac:dyDescent="0.2">
      <c r="A67" s="4"/>
      <c r="B67" s="4"/>
      <c r="C67" s="4"/>
      <c r="D67" s="4"/>
      <c r="E67" s="5"/>
      <c r="F67" s="18"/>
      <c r="G67" s="14"/>
      <c r="H67" s="15"/>
      <c r="I67" s="14"/>
      <c r="J67" s="23"/>
    </row>
    <row r="68" spans="1:11" ht="20" customHeight="1" x14ac:dyDescent="0.2">
      <c r="A68" s="37" t="s">
        <v>5</v>
      </c>
      <c r="B68" s="37"/>
      <c r="C68" s="37"/>
      <c r="D68" s="37"/>
      <c r="E68" s="37"/>
      <c r="F68" s="37"/>
      <c r="G68" s="15">
        <f>SUM(G10:G67)</f>
        <v>2299074.666666667</v>
      </c>
      <c r="H68" s="15">
        <f>SUM(H10:H67)</f>
        <v>1149537.3333333335</v>
      </c>
      <c r="I68" s="15">
        <f>SUM(I10:I67)</f>
        <v>3448612</v>
      </c>
      <c r="J68" s="23">
        <f>SUM(J10:J58)</f>
        <v>3448612</v>
      </c>
    </row>
    <row r="69" spans="1:11" x14ac:dyDescent="0.2">
      <c r="I69" s="21">
        <f>G68+H68</f>
        <v>3448612.0000000005</v>
      </c>
      <c r="J69" s="24"/>
      <c r="K69" s="6">
        <f>3448612-I68</f>
        <v>0</v>
      </c>
    </row>
    <row r="70" spans="1:11" x14ac:dyDescent="0.2">
      <c r="A70" s="38" t="s">
        <v>16</v>
      </c>
      <c r="B70" s="38"/>
      <c r="C70" s="38"/>
      <c r="I70" s="21">
        <f>3448612-I69</f>
        <v>0</v>
      </c>
      <c r="J70" s="23"/>
    </row>
    <row r="71" spans="1:11" x14ac:dyDescent="0.2">
      <c r="A71" s="12"/>
      <c r="B71" s="12"/>
      <c r="C71" s="16" t="s">
        <v>7</v>
      </c>
      <c r="D71" s="32" t="s">
        <v>6</v>
      </c>
      <c r="E71" s="32"/>
      <c r="F71" s="20"/>
      <c r="G71" s="27"/>
    </row>
    <row r="73" spans="1:11" x14ac:dyDescent="0.2">
      <c r="A73" s="31" t="s">
        <v>11</v>
      </c>
      <c r="B73" s="31"/>
      <c r="C73" s="31"/>
      <c r="D73" s="31"/>
      <c r="E73" s="31"/>
      <c r="F73" s="31"/>
      <c r="G73" s="31"/>
    </row>
  </sheetData>
  <mergeCells count="9">
    <mergeCell ref="A73:G73"/>
    <mergeCell ref="D71:E71"/>
    <mergeCell ref="A1:D2"/>
    <mergeCell ref="H1:I3"/>
    <mergeCell ref="A3:D4"/>
    <mergeCell ref="A68:F68"/>
    <mergeCell ref="A70:C70"/>
    <mergeCell ref="A7:I7"/>
    <mergeCell ref="A6:I6"/>
  </mergeCells>
  <pageMargins left="0.7" right="0.7" top="0.75" bottom="0.75" header="0.3" footer="0.3"/>
  <pageSetup scale="4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6175c4d1-a53c-410c-92b6-74bcb683b4aa" xsi:nil="true"/>
    <Invited_Members xmlns="6175c4d1-a53c-410c-92b6-74bcb683b4aa" xsi:nil="true"/>
    <CultureName xmlns="6175c4d1-a53c-410c-92b6-74bcb683b4aa" xsi:nil="true"/>
    <AppVersion xmlns="6175c4d1-a53c-410c-92b6-74bcb683b4aa" xsi:nil="true"/>
    <Owner xmlns="6175c4d1-a53c-410c-92b6-74bcb683b4aa">
      <UserInfo>
        <DisplayName/>
        <AccountId xsi:nil="true"/>
        <AccountType/>
      </UserInfo>
    </Owner>
    <Members xmlns="6175c4d1-a53c-410c-92b6-74bcb683b4aa">
      <UserInfo>
        <DisplayName/>
        <AccountId xsi:nil="true"/>
        <AccountType/>
      </UserInfo>
    </Members>
    <Member_Groups xmlns="6175c4d1-a53c-410c-92b6-74bcb683b4aa">
      <UserInfo>
        <DisplayName/>
        <AccountId xsi:nil="true"/>
        <AccountType/>
      </UserInfo>
    </Member_Groups>
    <Is_Collaboration_Space_Locked xmlns="6175c4d1-a53c-410c-92b6-74bcb683b4aa" xsi:nil="true"/>
    <Invited_Leaders xmlns="6175c4d1-a53c-410c-92b6-74bcb683b4aa" xsi:nil="true"/>
    <NotebookType xmlns="6175c4d1-a53c-410c-92b6-74bcb683b4aa" xsi:nil="true"/>
    <Has_Leaders_Only_SectionGroup xmlns="6175c4d1-a53c-410c-92b6-74bcb683b4aa" xsi:nil="true"/>
    <DefaultSectionNames xmlns="6175c4d1-a53c-410c-92b6-74bcb683b4aa" xsi:nil="true"/>
    <Leaders xmlns="6175c4d1-a53c-410c-92b6-74bcb683b4aa">
      <UserInfo>
        <DisplayName/>
        <AccountId xsi:nil="true"/>
        <AccountType/>
      </UserInfo>
    </Leaders>
    <Templates xmlns="6175c4d1-a53c-410c-92b6-74bcb683b4aa" xsi:nil="true"/>
    <Self_Registration_Enabled xmlns="6175c4d1-a53c-410c-92b6-74bcb683b4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E185CC864CA0488BD65414DBFC3208" ma:contentTypeVersion="27" ma:contentTypeDescription="Create a new document." ma:contentTypeScope="" ma:versionID="c0ce5f7ccb2aae042f05c1180c2f4c79">
  <xsd:schema xmlns:xsd="http://www.w3.org/2001/XMLSchema" xmlns:xs="http://www.w3.org/2001/XMLSchema" xmlns:p="http://schemas.microsoft.com/office/2006/metadata/properties" xmlns:ns3="6175c4d1-a53c-410c-92b6-74bcb683b4aa" xmlns:ns4="ef373230-e173-4e6a-8f42-59bce9da1dde" targetNamespace="http://schemas.microsoft.com/office/2006/metadata/properties" ma:root="true" ma:fieldsID="8731302c6ba4d8906972d07fa2c13ff8" ns3:_="" ns4:_="">
    <xsd:import namespace="6175c4d1-a53c-410c-92b6-74bcb683b4aa"/>
    <xsd:import namespace="ef373230-e173-4e6a-8f42-59bce9da1dde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Templates" minOccurs="0"/>
                <xsd:element ref="ns3:CultureName" minOccurs="0"/>
                <xsd:element ref="ns3:AppVersion" minOccurs="0"/>
                <xsd:element ref="ns3:Leaders" minOccurs="0"/>
                <xsd:element ref="ns3:Members" minOccurs="0"/>
                <xsd:element ref="ns3:Member_Groups" minOccurs="0"/>
                <xsd:element ref="ns3:Invited_Leaders" minOccurs="0"/>
                <xsd:element ref="ns3:Invited_Members" minOccurs="0"/>
                <xsd:element ref="ns3:Self_Registration_Enabled" minOccurs="0"/>
                <xsd:element ref="ns3:Has_Leaders_Only_SectionGroup" minOccurs="0"/>
                <xsd:element ref="ns3:Is_Collaboration_Space_Locked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5c4d1-a53c-410c-92b6-74bcb683b4aa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Owner" ma:index="1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1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2" nillable="true" ma:displayName="Templates" ma:internalName="Templates">
      <xsd:simpleType>
        <xsd:restriction base="dms:Note">
          <xsd:maxLength value="255"/>
        </xsd:restriction>
      </xsd:simpleType>
    </xsd:element>
    <xsd:element name="CultureName" ma:index="13" nillable="true" ma:displayName="Culture Name" ma:internalName="CultureName">
      <xsd:simpleType>
        <xsd:restriction base="dms:Text"/>
      </xsd:simpleType>
    </xsd:element>
    <xsd:element name="AppVersion" ma:index="14" nillable="true" ma:displayName="App Version" ma:internalName="AppVersion">
      <xsd:simpleType>
        <xsd:restriction base="dms:Text"/>
      </xsd:simpleType>
    </xsd:element>
    <xsd:element name="Leaders" ma:index="15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6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7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18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19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0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1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2" nillable="true" ma:displayName="Is Collaboration Space Locked" ma:internalName="Is_Collaboration_Space_Locked">
      <xsd:simpleType>
        <xsd:restriction base="dms:Boolean"/>
      </xsd:simpleType>
    </xsd:element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1" nillable="true" ma:displayName="Tags" ma:internalName="MediaServiceAutoTags" ma:readOnly="true">
      <xsd:simpleType>
        <xsd:restriction base="dms:Text"/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73230-e173-4e6a-8f42-59bce9da1dde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5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D9630B-119C-40F2-A3DA-70F1F5262772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ef373230-e173-4e6a-8f42-59bce9da1dde"/>
    <ds:schemaRef ds:uri="6175c4d1-a53c-410c-92b6-74bcb683b4aa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6D936F8-FE8D-4E19-8EA6-44E8656528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06FDB2-0D82-4FE5-9A83-3FB95FCF7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75c4d1-a53c-410c-92b6-74bcb683b4aa"/>
    <ds:schemaRef ds:uri="ef373230-e173-4e6a-8f42-59bce9da1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Sheet1</vt:lpstr>
      <vt:lpstr>Account_Title</vt:lpstr>
      <vt:lpstr>Activity_Number</vt:lpstr>
      <vt:lpstr>Amount_for_1_3_allocation</vt:lpstr>
      <vt:lpstr>Amount_for_2_3_allocation</vt:lpstr>
      <vt:lpstr>FTE__Position</vt:lpstr>
      <vt:lpstr>Function</vt:lpstr>
      <vt:lpstr>Object</vt:lpstr>
      <vt:lpstr>Total_allocation</vt:lpstr>
      <vt:lpstr>Use_of__Funds_Number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Talley, Lynn</dc:creator>
  <cp:lastModifiedBy>Microsoft Office User</cp:lastModifiedBy>
  <cp:lastPrinted>2021-12-15T20:36:11Z</cp:lastPrinted>
  <dcterms:created xsi:type="dcterms:W3CDTF">2021-06-09T18:28:06Z</dcterms:created>
  <dcterms:modified xsi:type="dcterms:W3CDTF">2022-04-08T15:50:07Z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0x01010065E185CC864CA0488BD65414DBFC3208</vt:lpwstr>
  </property>
</Properties>
</file>