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3"/>
  <workbookPr/>
  <mc:AlternateContent xmlns:mc="http://schemas.openxmlformats.org/markup-compatibility/2006">
    <mc:Choice Requires="x15">
      <x15ac:absPath xmlns:x15ac="http://schemas.microsoft.com/office/spreadsheetml/2010/11/ac" url="/Users/megan.penik/Desktop/arp/"/>
    </mc:Choice>
  </mc:AlternateContent>
  <xr:revisionPtr revIDLastSave="0" documentId="13_ncr:1_{182D87FE-DACC-C64D-AE30-D008332C85D4}" xr6:coauthVersionLast="47" xr6:coauthVersionMax="47" xr10:uidLastSave="{00000000-0000-0000-0000-000000000000}"/>
  <bookViews>
    <workbookView xWindow="0" yWindow="500" windowWidth="28760" windowHeight="12640" xr2:uid="{00000000-000D-0000-FFFF-FFFF00000000}"/>
  </bookViews>
  <sheets>
    <sheet name="Sheet1" sheetId="1" r:id="rId1"/>
  </sheets>
  <definedNames>
    <definedName name="_xlnm._FilterDatabase" localSheetId="0" hidden="1">Sheet1!$A$9:$I$63</definedName>
    <definedName name="Account_Title">Sheet1!$E$9</definedName>
    <definedName name="Activity_Number">Sheet1!$D$9</definedName>
    <definedName name="Amount_for_1_3_allocation">Sheet1!$H$9</definedName>
    <definedName name="Amount_for_2_3_allocation">Sheet1!$G$9</definedName>
    <definedName name="FTE__Position">Sheet1!$F$9</definedName>
    <definedName name="Function">Sheet1!$A$9</definedName>
    <definedName name="Object">Sheet1!$B$9</definedName>
    <definedName name="Total_allocation">Sheet1!$I$9</definedName>
    <definedName name="Use_of__Funds_Number">Sheet1!$C$9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3" i="1" l="1"/>
  <c r="G23" i="1"/>
  <c r="I62" i="1" l="1"/>
  <c r="H21" i="1"/>
  <c r="I21" i="1" s="1"/>
  <c r="I15" i="1"/>
  <c r="I16" i="1"/>
  <c r="I17" i="1"/>
  <c r="I18" i="1"/>
  <c r="I19" i="1"/>
  <c r="I20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9" i="1"/>
  <c r="I50" i="1"/>
  <c r="I51" i="1"/>
  <c r="I52" i="1"/>
  <c r="I48" i="1"/>
  <c r="I53" i="1"/>
  <c r="I54" i="1"/>
  <c r="I55" i="1"/>
  <c r="I56" i="1"/>
  <c r="I57" i="1"/>
  <c r="I58" i="1"/>
  <c r="I59" i="1"/>
  <c r="I60" i="1"/>
  <c r="I61" i="1"/>
  <c r="I13" i="1"/>
  <c r="I14" i="1"/>
  <c r="I10" i="1"/>
  <c r="I12" i="1"/>
  <c r="I11" i="1"/>
  <c r="H63" i="1" l="1"/>
  <c r="I63" i="1"/>
  <c r="G63" i="1" l="1"/>
</calcChain>
</file>

<file path=xl/sharedStrings.xml><?xml version="1.0" encoding="utf-8"?>
<sst xmlns="http://schemas.openxmlformats.org/spreadsheetml/2006/main" count="118" uniqueCount="82">
  <si>
    <t>Function</t>
  </si>
  <si>
    <t>Object</t>
  </si>
  <si>
    <t xml:space="preserve">Account Title </t>
  </si>
  <si>
    <t>FLORIDA DEPARTMENT OF EDUCATION</t>
  </si>
  <si>
    <t>FTE 
Position</t>
  </si>
  <si>
    <t xml:space="preserve">TOTAL </t>
  </si>
  <si>
    <t>Richard Corcoran, Commissioner</t>
  </si>
  <si>
    <t>Page 1 of 1</t>
  </si>
  <si>
    <t>B) ________________________
     Project Number</t>
  </si>
  <si>
    <t xml:space="preserve">Use of 
Funds
Number**  </t>
  </si>
  <si>
    <t>Activity
Number**</t>
  </si>
  <si>
    <t>**Use of Funds Number and Activity Number should align with the activities reported in the LEA ARP Plan, Application and Assurances.</t>
  </si>
  <si>
    <t xml:space="preserve">Amount for 1/3 allocation </t>
  </si>
  <si>
    <t xml:space="preserve">Amount for 2/3 allocation </t>
  </si>
  <si>
    <t xml:space="preserve">Total allocation </t>
  </si>
  <si>
    <t>ARP ESSER BUDGET NARRATIVE FORM</t>
  </si>
  <si>
    <t>ARP ESSER Lump Sum DOE 101</t>
  </si>
  <si>
    <t>TAPS Number 
22A-175</t>
  </si>
  <si>
    <t>Intervention Teacher Salaries x 3 years</t>
  </si>
  <si>
    <t>Social Security: Intervention Teachers FICA = 7.65%</t>
  </si>
  <si>
    <t>Group Insurance: Intervention Teachers</t>
  </si>
  <si>
    <t xml:space="preserve">Retirement: Intervention Teachers FRS = 10.82% </t>
  </si>
  <si>
    <t>Communication (expenditures for communication services for remote intervention teachers)</t>
  </si>
  <si>
    <t xml:space="preserve">Classroom Teacher Salaries </t>
  </si>
  <si>
    <t>2 R</t>
  </si>
  <si>
    <t xml:space="preserve">Retirement: Classroom Teachers FRS = 10.82% </t>
  </si>
  <si>
    <t>Social Security: Classroom Teachers FICA = 7.65%</t>
  </si>
  <si>
    <t>Group Insurance: Classroom Teachers</t>
  </si>
  <si>
    <t>2S</t>
  </si>
  <si>
    <t>Indirect Costs (5%)</t>
  </si>
  <si>
    <t xml:space="preserve">A) Florida Virtual School
     Name of Eligible Recipient </t>
  </si>
  <si>
    <t>Retirement: Classroom Teacher stipends (FRS = 10.82%)</t>
  </si>
  <si>
    <t>Social Security: Classroom Teacher stipends (FICA = 7.65%)</t>
  </si>
  <si>
    <t>2 M</t>
  </si>
  <si>
    <t>2 K</t>
  </si>
  <si>
    <t>Technology-Related Rentals - Class K-12 zoom class technologies x 3 years</t>
  </si>
  <si>
    <t>2 G</t>
  </si>
  <si>
    <t>2 C</t>
  </si>
  <si>
    <t>2 N</t>
  </si>
  <si>
    <t>Technology-Related Rentals - FOCUS Student Information System license</t>
  </si>
  <si>
    <t>Technology-Related Rentals - Brainpop (80 licenses)</t>
  </si>
  <si>
    <t>Technology-Related Rentals - Newsela student licenses (3000)</t>
  </si>
  <si>
    <t>Technology-Related Rentals - MathNation (Studyedge digital access for Algebra and Geometry)</t>
  </si>
  <si>
    <t>Technology-Related Rentals - iReady site licenses</t>
  </si>
  <si>
    <t>Technology-Related Rentals - REWARDS licenses</t>
  </si>
  <si>
    <t>Technology-Related Rentals - USA Test Prep (2000 licenses @ $3/each)</t>
  </si>
  <si>
    <t>Technology-Related Rentals - Achieve 3000 (600 student licenses @ $42 each)</t>
  </si>
  <si>
    <t>2 B</t>
  </si>
  <si>
    <t>2A</t>
  </si>
  <si>
    <t xml:space="preserve">Technology-Related Rentals - Moby Max licenses </t>
  </si>
  <si>
    <t>Communications: Postage for mailing Orton Gillingham student materials</t>
  </si>
  <si>
    <t>Materials and Supplies: Orton Gillingham Student Materials</t>
  </si>
  <si>
    <t>2 D</t>
  </si>
  <si>
    <t>Technology Related Rentals - Xello Student Licenses (4,200 licenses @ 4.95/ea)</t>
  </si>
  <si>
    <t xml:space="preserve">MTSS Stipend </t>
  </si>
  <si>
    <t>Retirement - MTSS Stipend (FRS = 10.82)</t>
  </si>
  <si>
    <t>Social Security - MTSS Stipend (FICA = 7.65%)</t>
  </si>
  <si>
    <t xml:space="preserve">Graduation Coach Salary </t>
  </si>
  <si>
    <t xml:space="preserve">Retirement: Graduation Coach FRS = 10.82% </t>
  </si>
  <si>
    <t>Social Security: Graduation Coach FICA = 7.65%</t>
  </si>
  <si>
    <t>Group Insurance: Graduation Coach</t>
  </si>
  <si>
    <t>Family Engagement Coordinator salary x 2.5 years</t>
  </si>
  <si>
    <t xml:space="preserve">Retirement: Family Engagement Coordinator FRS = 10.82% </t>
  </si>
  <si>
    <t>Social Security: Family Engagement Coordinator FICA = 7.65%</t>
  </si>
  <si>
    <t>Group Insurance: Family Engagement Coordinator</t>
  </si>
  <si>
    <t>2 F</t>
  </si>
  <si>
    <t>ELL Coordinator salary</t>
  </si>
  <si>
    <t xml:space="preserve">Retirement: ELL Coordinator FRS = 10.82% </t>
  </si>
  <si>
    <t>Social Security: ELL Coordinator FICA = 7.65%</t>
  </si>
  <si>
    <t>Group Insurance: ELL Coordinator</t>
  </si>
  <si>
    <t>Family Engagement Communication Platform</t>
  </si>
  <si>
    <t>Budget Analyst salary</t>
  </si>
  <si>
    <t xml:space="preserve">Retirement: Entitlement Grants Budget Analyst FRS = 10.82% </t>
  </si>
  <si>
    <t>Social Security: Entitlement Grants Budget Analyst FICA = 7.65%</t>
  </si>
  <si>
    <t>Group Insurance: Entitlement Grants Budget Analyst</t>
  </si>
  <si>
    <t>Senior Technician, Budget and Compliance salary</t>
  </si>
  <si>
    <t xml:space="preserve">Retirement: Senior Technician, Budget and Compliance FRS = 10.82% </t>
  </si>
  <si>
    <t>Social Security: Senior Technician, Budget and Compliance FICA = 7.65%</t>
  </si>
  <si>
    <t>Group Insurance: Senior Technician, Budget and Compliance</t>
  </si>
  <si>
    <t>Technology-Related Rentals - 11,515 Nearpod licenses @3.75/each</t>
  </si>
  <si>
    <t>Contracted Services for Class K-12 Zoom Technologies teacher training</t>
  </si>
  <si>
    <t>Classroom Teacher stipends for supplemental summer instruction (Strong Start)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</si>
</sst>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/>
    <xf numFmtId="0" fontId="6" fillId="0" borderId="0" xfId="0" applyFont="1" applyAlignment="1">
      <alignment horizontal="right"/>
    </xf>
    <xf numFmtId="0" fontId="6" fillId="0" borderId="0" xfId="0" applyFont="1" applyAlignment="1"/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44" fontId="0" fillId="0" borderId="0" xfId="1" applyFont="1"/>
    <xf numFmtId="49" fontId="0" fillId="0" borderId="1" xfId="0" applyNumberFormat="1" applyBorder="1" applyAlignment="1">
      <alignment horizontal="left" vertical="top" wrapText="1"/>
    </xf>
    <xf numFmtId="9" fontId="0" fillId="0" borderId="0" xfId="0" applyNumberFormat="1" applyAlignment="1">
      <alignment horizontal="right"/>
    </xf>
    <xf numFmtId="44" fontId="0" fillId="0" borderId="0" xfId="0" applyNumberFormat="1"/>
    <xf numFmtId="44" fontId="0" fillId="0" borderId="1" xfId="0" applyNumberFormat="1" applyBorder="1" applyAlignment="1"/>
    <xf numFmtId="44" fontId="0" fillId="0" borderId="1" xfId="1" applyNumberFormat="1" applyFont="1" applyBorder="1" applyAlignment="1"/>
    <xf numFmtId="44" fontId="8" fillId="0" borderId="3" xfId="0" applyNumberFormat="1" applyFont="1" applyBorder="1"/>
    <xf numFmtId="0" fontId="0" fillId="0" borderId="1" xfId="0" applyNumberFormat="1" applyBorder="1" applyAlignment="1">
      <alignment horizontal="center" vertical="center"/>
    </xf>
    <xf numFmtId="44" fontId="8" fillId="0" borderId="1" xfId="0" applyNumberFormat="1" applyFont="1" applyBorder="1"/>
    <xf numFmtId="0" fontId="0" fillId="0" borderId="4" xfId="0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0" fillId="0" borderId="0" xfId="0" applyNumberFormat="1" applyAlignment="1"/>
    <xf numFmtId="44" fontId="0" fillId="0" borderId="0" xfId="1" applyNumberFormat="1" applyFont="1" applyBorder="1" applyAlignment="1"/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380365</xdr:colOff>
      <xdr:row>64</xdr:row>
      <xdr:rowOff>115377</xdr:rowOff>
    </xdr:from>
    <xdr:to>
      <xdr:col>8</xdr:col>
      <xdr:colOff>925194</xdr:colOff>
      <xdr:row>67</xdr:row>
      <xdr:rowOff>53975</xdr:rowOff>
    </xdr:to>
    <xdr:pic>
      <xdr:nvPicPr>
        <xdr:cNvPr id="2" name="Picture 3" descr="FDOE Logo_Small (2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8115" y="19120927"/>
          <a:ext cx="2018029" cy="4910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9"/>
  <sheetViews>
    <sheetView tabSelected="1" topLeftCell="A3" zoomScale="120" zoomScaleNormal="120" workbookViewId="0">
      <selection activeCell="I9" sqref="I9"/>
    </sheetView>
  </sheetViews>
  <sheetFormatPr baseColWidth="10" defaultColWidth="8.83203125" defaultRowHeight="15" x14ac:dyDescent="0.2"/>
  <cols>
    <col min="1" max="1" width="8.6640625" bestFit="1" customWidth="1"/>
    <col min="2" max="2" width="7.1640625" customWidth="1"/>
    <col min="3" max="3" width="10.1640625" customWidth="1"/>
    <col min="4" max="4" width="9.6640625" customWidth="1"/>
    <col min="5" max="5" width="42.6640625" customWidth="1"/>
    <col min="6" max="6" width="8.1640625" bestFit="1" customWidth="1"/>
    <col min="7" max="9" width="21.5" customWidth="1"/>
    <col min="12" max="12" width="13.83203125" bestFit="1" customWidth="1"/>
  </cols>
  <sheetData>
    <row r="1" spans="1:12" x14ac:dyDescent="0.2">
      <c r="A1" s="26" t="s">
        <v>30</v>
      </c>
      <c r="B1" s="27"/>
      <c r="C1" s="27"/>
      <c r="D1" s="27"/>
      <c r="H1" s="28" t="s">
        <v>17</v>
      </c>
      <c r="I1" s="29"/>
      <c r="L1" s="23"/>
    </row>
    <row r="2" spans="1:12" x14ac:dyDescent="0.2">
      <c r="A2" s="27"/>
      <c r="B2" s="27"/>
      <c r="C2" s="27"/>
      <c r="D2" s="27"/>
      <c r="H2" s="29"/>
      <c r="I2" s="29"/>
      <c r="L2" s="23"/>
    </row>
    <row r="3" spans="1:12" x14ac:dyDescent="0.2">
      <c r="A3" s="26" t="s">
        <v>8</v>
      </c>
      <c r="B3" s="27"/>
      <c r="C3" s="27"/>
      <c r="D3" s="27"/>
      <c r="H3" s="29"/>
      <c r="I3" s="29"/>
      <c r="L3" s="23"/>
    </row>
    <row r="4" spans="1:12" x14ac:dyDescent="0.2">
      <c r="A4" s="27"/>
      <c r="B4" s="27"/>
      <c r="C4" s="27"/>
      <c r="D4" s="27"/>
      <c r="L4" s="23"/>
    </row>
    <row r="5" spans="1:12" x14ac:dyDescent="0.2">
      <c r="L5" s="23"/>
    </row>
    <row r="6" spans="1:12" ht="23.25" customHeight="1" x14ac:dyDescent="0.25">
      <c r="A6" s="32" t="s">
        <v>3</v>
      </c>
      <c r="B6" s="32"/>
      <c r="C6" s="32"/>
      <c r="D6" s="32"/>
      <c r="E6" s="32"/>
      <c r="F6" s="32"/>
      <c r="G6" s="32"/>
      <c r="H6" s="32"/>
      <c r="I6" s="32"/>
    </row>
    <row r="7" spans="1:12" ht="23.25" customHeight="1" x14ac:dyDescent="0.25">
      <c r="A7" s="32" t="s">
        <v>15</v>
      </c>
      <c r="B7" s="32"/>
      <c r="C7" s="32"/>
      <c r="D7" s="32"/>
      <c r="E7" s="32"/>
      <c r="F7" s="32"/>
      <c r="G7" s="32"/>
      <c r="H7" s="32"/>
      <c r="I7" s="32"/>
    </row>
    <row r="9" spans="1:12" ht="43" x14ac:dyDescent="0.2">
      <c r="A9" s="1" t="s">
        <v>0</v>
      </c>
      <c r="B9" s="1" t="s">
        <v>1</v>
      </c>
      <c r="C9" s="2" t="s">
        <v>9</v>
      </c>
      <c r="D9" s="2" t="s">
        <v>10</v>
      </c>
      <c r="E9" s="1" t="s">
        <v>2</v>
      </c>
      <c r="F9" s="2" t="s">
        <v>4</v>
      </c>
      <c r="G9" s="2" t="s">
        <v>13</v>
      </c>
      <c r="H9" s="7" t="s">
        <v>12</v>
      </c>
      <c r="I9" s="8" t="s">
        <v>14</v>
      </c>
    </row>
    <row r="10" spans="1:12" ht="20" customHeight="1" x14ac:dyDescent="0.2">
      <c r="A10" s="3">
        <v>5100</v>
      </c>
      <c r="B10" s="3">
        <v>120</v>
      </c>
      <c r="C10" s="3">
        <v>1</v>
      </c>
      <c r="D10" s="3">
        <v>1</v>
      </c>
      <c r="E10" s="10" t="s">
        <v>18</v>
      </c>
      <c r="F10" s="3">
        <v>6</v>
      </c>
      <c r="G10" s="17">
        <v>303382.51</v>
      </c>
      <c r="H10" s="14">
        <v>692590.2</v>
      </c>
      <c r="I10" s="13">
        <f>G10+H10</f>
        <v>995972.71</v>
      </c>
      <c r="K10" s="12"/>
    </row>
    <row r="11" spans="1:12" ht="20" customHeight="1" x14ac:dyDescent="0.2">
      <c r="A11" s="3">
        <v>5100</v>
      </c>
      <c r="B11" s="3">
        <v>210</v>
      </c>
      <c r="C11" s="3">
        <v>1</v>
      </c>
      <c r="D11" s="3">
        <v>1</v>
      </c>
      <c r="E11" s="10" t="s">
        <v>21</v>
      </c>
      <c r="F11" s="3"/>
      <c r="G11" s="17">
        <v>32825.99</v>
      </c>
      <c r="H11" s="17">
        <v>74938.259999999995</v>
      </c>
      <c r="I11" s="13">
        <f>G11+H11</f>
        <v>107764.25</v>
      </c>
      <c r="K11" s="12"/>
    </row>
    <row r="12" spans="1:12" ht="27.5" customHeight="1" x14ac:dyDescent="0.2">
      <c r="A12" s="3">
        <v>5100</v>
      </c>
      <c r="B12" s="3">
        <v>220</v>
      </c>
      <c r="C12" s="3">
        <v>1</v>
      </c>
      <c r="D12" s="3">
        <v>1</v>
      </c>
      <c r="E12" s="10" t="s">
        <v>19</v>
      </c>
      <c r="F12" s="3"/>
      <c r="G12" s="17">
        <v>23208.76</v>
      </c>
      <c r="H12" s="17">
        <v>52983.16</v>
      </c>
      <c r="I12" s="13">
        <f>G12+H12</f>
        <v>76191.92</v>
      </c>
      <c r="K12" s="12"/>
    </row>
    <row r="13" spans="1:12" ht="20" customHeight="1" x14ac:dyDescent="0.2">
      <c r="A13" s="3">
        <v>5100</v>
      </c>
      <c r="B13" s="3">
        <v>230</v>
      </c>
      <c r="C13" s="3">
        <v>1</v>
      </c>
      <c r="D13" s="3">
        <v>1</v>
      </c>
      <c r="E13" s="10" t="s">
        <v>20</v>
      </c>
      <c r="F13" s="3"/>
      <c r="G13" s="17">
        <v>66872.820000000007</v>
      </c>
      <c r="H13" s="17">
        <v>173605.72</v>
      </c>
      <c r="I13" s="13">
        <f>G13+H13</f>
        <v>240478.54</v>
      </c>
    </row>
    <row r="14" spans="1:12" ht="28.25" customHeight="1" x14ac:dyDescent="0.2">
      <c r="A14" s="3">
        <v>5100</v>
      </c>
      <c r="B14" s="3">
        <v>379</v>
      </c>
      <c r="C14" s="3">
        <v>1</v>
      </c>
      <c r="D14" s="3">
        <v>1</v>
      </c>
      <c r="E14" s="10" t="s">
        <v>22</v>
      </c>
      <c r="F14" s="3"/>
      <c r="G14" s="17">
        <v>8935.2000000000007</v>
      </c>
      <c r="H14" s="17">
        <v>19512.36</v>
      </c>
      <c r="I14" s="13">
        <f t="shared" ref="I14:I62" si="0">G14+H14</f>
        <v>28447.56</v>
      </c>
    </row>
    <row r="15" spans="1:12" ht="20" customHeight="1" x14ac:dyDescent="0.2">
      <c r="A15" s="3">
        <v>5100</v>
      </c>
      <c r="B15" s="3">
        <v>120</v>
      </c>
      <c r="C15" s="3" t="s">
        <v>24</v>
      </c>
      <c r="D15" s="3">
        <v>1</v>
      </c>
      <c r="E15" s="10" t="s">
        <v>23</v>
      </c>
      <c r="F15" s="3">
        <v>53</v>
      </c>
      <c r="G15" s="15">
        <v>2608000</v>
      </c>
      <c r="H15" s="13"/>
      <c r="I15" s="13">
        <f t="shared" si="0"/>
        <v>2608000</v>
      </c>
    </row>
    <row r="16" spans="1:12" ht="20" customHeight="1" x14ac:dyDescent="0.2">
      <c r="A16" s="3">
        <v>5100</v>
      </c>
      <c r="B16" s="3">
        <v>210</v>
      </c>
      <c r="C16" s="3" t="s">
        <v>24</v>
      </c>
      <c r="D16" s="3">
        <v>1</v>
      </c>
      <c r="E16" s="10" t="s">
        <v>25</v>
      </c>
      <c r="F16" s="3"/>
      <c r="G16" s="15">
        <v>282185.59999999998</v>
      </c>
      <c r="H16" s="13"/>
      <c r="I16" s="13">
        <f t="shared" si="0"/>
        <v>282185.59999999998</v>
      </c>
    </row>
    <row r="17" spans="1:9" ht="20" customHeight="1" x14ac:dyDescent="0.2">
      <c r="A17" s="3">
        <v>5100</v>
      </c>
      <c r="B17" s="3">
        <v>220</v>
      </c>
      <c r="C17" s="3" t="s">
        <v>24</v>
      </c>
      <c r="D17" s="3">
        <v>1</v>
      </c>
      <c r="E17" s="10" t="s">
        <v>26</v>
      </c>
      <c r="F17" s="3"/>
      <c r="G17" s="15">
        <v>199512</v>
      </c>
      <c r="H17" s="13"/>
      <c r="I17" s="13">
        <f t="shared" si="0"/>
        <v>199512</v>
      </c>
    </row>
    <row r="18" spans="1:9" ht="20" customHeight="1" x14ac:dyDescent="0.2">
      <c r="A18" s="3">
        <v>5100</v>
      </c>
      <c r="B18" s="3">
        <v>230</v>
      </c>
      <c r="C18" s="3" t="s">
        <v>24</v>
      </c>
      <c r="D18" s="3">
        <v>1</v>
      </c>
      <c r="E18" s="10" t="s">
        <v>27</v>
      </c>
      <c r="F18" s="3"/>
      <c r="G18" s="15">
        <v>590000</v>
      </c>
      <c r="H18" s="13"/>
      <c r="I18" s="13">
        <f t="shared" si="0"/>
        <v>590000</v>
      </c>
    </row>
    <row r="19" spans="1:9" ht="28.75" customHeight="1" x14ac:dyDescent="0.2">
      <c r="A19" s="3">
        <v>5100</v>
      </c>
      <c r="B19" s="3">
        <v>379</v>
      </c>
      <c r="C19" s="3" t="s">
        <v>24</v>
      </c>
      <c r="D19" s="3">
        <v>1</v>
      </c>
      <c r="E19" s="10" t="s">
        <v>22</v>
      </c>
      <c r="F19" s="3"/>
      <c r="G19" s="15">
        <v>72000</v>
      </c>
      <c r="H19" s="13"/>
      <c r="I19" s="13">
        <f t="shared" si="0"/>
        <v>72000</v>
      </c>
    </row>
    <row r="20" spans="1:9" ht="28.25" customHeight="1" x14ac:dyDescent="0.2">
      <c r="A20" s="3">
        <v>5100</v>
      </c>
      <c r="B20" s="3">
        <v>120</v>
      </c>
      <c r="C20" s="3" t="s">
        <v>33</v>
      </c>
      <c r="D20" s="3">
        <v>1</v>
      </c>
      <c r="E20" s="10" t="s">
        <v>81</v>
      </c>
      <c r="F20" s="3"/>
      <c r="G20" s="14"/>
      <c r="H20" s="13">
        <v>14000</v>
      </c>
      <c r="I20" s="13">
        <f t="shared" si="0"/>
        <v>14000</v>
      </c>
    </row>
    <row r="21" spans="1:9" ht="28.25" customHeight="1" x14ac:dyDescent="0.2">
      <c r="A21" s="3">
        <v>5100</v>
      </c>
      <c r="B21" s="3">
        <v>210</v>
      </c>
      <c r="C21" s="3" t="s">
        <v>33</v>
      </c>
      <c r="D21" s="3">
        <v>1</v>
      </c>
      <c r="E21" s="10" t="s">
        <v>31</v>
      </c>
      <c r="F21" s="3"/>
      <c r="G21" s="14"/>
      <c r="H21" s="13">
        <f>H20*0.1082</f>
        <v>1514.8</v>
      </c>
      <c r="I21" s="13">
        <f>G21+H21</f>
        <v>1514.8</v>
      </c>
    </row>
    <row r="22" spans="1:9" ht="28.25" customHeight="1" x14ac:dyDescent="0.2">
      <c r="A22" s="3">
        <v>5100</v>
      </c>
      <c r="B22" s="3">
        <v>220</v>
      </c>
      <c r="C22" s="3" t="s">
        <v>33</v>
      </c>
      <c r="D22" s="3">
        <v>1</v>
      </c>
      <c r="E22" s="10" t="s">
        <v>32</v>
      </c>
      <c r="F22" s="3"/>
      <c r="G22" s="14"/>
      <c r="H22" s="13">
        <v>1071</v>
      </c>
      <c r="I22" s="13">
        <f t="shared" si="0"/>
        <v>1071</v>
      </c>
    </row>
    <row r="23" spans="1:9" ht="30" customHeight="1" x14ac:dyDescent="0.2">
      <c r="A23" s="3">
        <v>5100</v>
      </c>
      <c r="B23" s="3">
        <v>369</v>
      </c>
      <c r="C23" s="3" t="s">
        <v>34</v>
      </c>
      <c r="D23" s="3">
        <v>1</v>
      </c>
      <c r="E23" s="10" t="s">
        <v>35</v>
      </c>
      <c r="F23" s="3"/>
      <c r="G23" s="13">
        <f>54635.79</f>
        <v>54635.79</v>
      </c>
      <c r="H23" s="22">
        <f>49614.21</f>
        <v>49614.21</v>
      </c>
      <c r="I23" s="13">
        <f t="shared" si="0"/>
        <v>104250</v>
      </c>
    </row>
    <row r="24" spans="1:9" ht="28.25" customHeight="1" x14ac:dyDescent="0.2">
      <c r="A24" s="3">
        <v>5100</v>
      </c>
      <c r="B24" s="3">
        <v>369</v>
      </c>
      <c r="C24" s="3" t="s">
        <v>34</v>
      </c>
      <c r="D24" s="3">
        <v>2</v>
      </c>
      <c r="E24" s="10" t="s">
        <v>79</v>
      </c>
      <c r="F24" s="3"/>
      <c r="G24" s="14"/>
      <c r="H24" s="14">
        <v>43181.25</v>
      </c>
      <c r="I24" s="13">
        <f t="shared" si="0"/>
        <v>43181.25</v>
      </c>
    </row>
    <row r="25" spans="1:9" ht="27.5" customHeight="1" x14ac:dyDescent="0.2">
      <c r="A25" s="3">
        <v>5100</v>
      </c>
      <c r="B25" s="3">
        <v>369</v>
      </c>
      <c r="C25" s="3" t="s">
        <v>36</v>
      </c>
      <c r="D25" s="3">
        <v>1</v>
      </c>
      <c r="E25" s="10" t="s">
        <v>39</v>
      </c>
      <c r="F25" s="3"/>
      <c r="G25" s="14"/>
      <c r="H25" s="14">
        <v>14588</v>
      </c>
      <c r="I25" s="13">
        <f t="shared" si="0"/>
        <v>14588</v>
      </c>
    </row>
    <row r="26" spans="1:9" ht="20" customHeight="1" x14ac:dyDescent="0.2">
      <c r="A26" s="3">
        <v>5100</v>
      </c>
      <c r="B26" s="3">
        <v>369</v>
      </c>
      <c r="C26" s="3" t="s">
        <v>38</v>
      </c>
      <c r="D26" s="3">
        <v>1</v>
      </c>
      <c r="E26" s="10" t="s">
        <v>40</v>
      </c>
      <c r="F26" s="3"/>
      <c r="G26" s="14"/>
      <c r="H26" s="14">
        <v>14000</v>
      </c>
      <c r="I26" s="13">
        <f t="shared" si="0"/>
        <v>14000</v>
      </c>
    </row>
    <row r="27" spans="1:9" ht="28.75" customHeight="1" x14ac:dyDescent="0.2">
      <c r="A27" s="3">
        <v>5100</v>
      </c>
      <c r="B27" s="3">
        <v>369</v>
      </c>
      <c r="C27" s="3" t="s">
        <v>37</v>
      </c>
      <c r="D27" s="3">
        <v>1</v>
      </c>
      <c r="E27" s="10" t="s">
        <v>41</v>
      </c>
      <c r="F27" s="3"/>
      <c r="G27" s="14"/>
      <c r="H27" s="14">
        <v>18720</v>
      </c>
      <c r="I27" s="13">
        <f t="shared" si="0"/>
        <v>18720</v>
      </c>
    </row>
    <row r="28" spans="1:9" ht="28.75" customHeight="1" x14ac:dyDescent="0.2">
      <c r="A28" s="3">
        <v>5100</v>
      </c>
      <c r="B28" s="3">
        <v>369</v>
      </c>
      <c r="C28" s="3" t="s">
        <v>38</v>
      </c>
      <c r="D28" s="3">
        <v>3</v>
      </c>
      <c r="E28" s="10" t="s">
        <v>42</v>
      </c>
      <c r="F28" s="3"/>
      <c r="G28" s="14"/>
      <c r="H28" s="14">
        <v>12500</v>
      </c>
      <c r="I28" s="13">
        <f t="shared" si="0"/>
        <v>12500</v>
      </c>
    </row>
    <row r="29" spans="1:9" ht="28.75" customHeight="1" x14ac:dyDescent="0.2">
      <c r="A29" s="3">
        <v>5100</v>
      </c>
      <c r="B29" s="3">
        <v>369</v>
      </c>
      <c r="C29" s="3">
        <v>1</v>
      </c>
      <c r="D29" s="3">
        <v>3</v>
      </c>
      <c r="E29" s="10" t="s">
        <v>46</v>
      </c>
      <c r="F29" s="3"/>
      <c r="G29" s="14"/>
      <c r="H29" s="14">
        <v>25200</v>
      </c>
      <c r="I29" s="13">
        <f t="shared" si="0"/>
        <v>25200</v>
      </c>
    </row>
    <row r="30" spans="1:9" ht="20" customHeight="1" x14ac:dyDescent="0.2">
      <c r="A30" s="3">
        <v>5100</v>
      </c>
      <c r="B30" s="3">
        <v>369</v>
      </c>
      <c r="C30" s="3" t="s">
        <v>38</v>
      </c>
      <c r="D30" s="3">
        <v>2</v>
      </c>
      <c r="E30" s="10" t="s">
        <v>43</v>
      </c>
      <c r="F30" s="3"/>
      <c r="G30" s="14"/>
      <c r="H30" s="14">
        <v>164460</v>
      </c>
      <c r="I30" s="13">
        <f t="shared" si="0"/>
        <v>164460</v>
      </c>
    </row>
    <row r="31" spans="1:9" ht="20" customHeight="1" x14ac:dyDescent="0.2">
      <c r="A31" s="3">
        <v>5100</v>
      </c>
      <c r="B31" s="3">
        <v>369</v>
      </c>
      <c r="C31" s="3">
        <v>1</v>
      </c>
      <c r="D31" s="3">
        <v>2</v>
      </c>
      <c r="E31" s="10" t="s">
        <v>44</v>
      </c>
      <c r="F31" s="3"/>
      <c r="G31" s="14"/>
      <c r="H31" s="13">
        <v>2993.5</v>
      </c>
      <c r="I31" s="13">
        <f t="shared" si="0"/>
        <v>2993.5</v>
      </c>
    </row>
    <row r="32" spans="1:9" ht="28.25" customHeight="1" x14ac:dyDescent="0.2">
      <c r="A32" s="3">
        <v>5100</v>
      </c>
      <c r="B32" s="3">
        <v>369</v>
      </c>
      <c r="C32" s="16" t="s">
        <v>48</v>
      </c>
      <c r="D32" s="16">
        <v>2</v>
      </c>
      <c r="E32" s="10" t="s">
        <v>45</v>
      </c>
      <c r="F32" s="3"/>
      <c r="G32" s="14"/>
      <c r="H32" s="13">
        <v>6000</v>
      </c>
      <c r="I32" s="13">
        <f t="shared" si="0"/>
        <v>6000</v>
      </c>
    </row>
    <row r="33" spans="1:9" ht="20" customHeight="1" x14ac:dyDescent="0.2">
      <c r="A33" s="3">
        <v>5100</v>
      </c>
      <c r="B33" s="3">
        <v>369</v>
      </c>
      <c r="C33" s="3" t="s">
        <v>47</v>
      </c>
      <c r="D33" s="3">
        <v>1</v>
      </c>
      <c r="E33" s="10" t="s">
        <v>49</v>
      </c>
      <c r="F33" s="3"/>
      <c r="G33" s="14"/>
      <c r="H33" s="13">
        <v>4799</v>
      </c>
      <c r="I33" s="13">
        <f t="shared" si="0"/>
        <v>4799</v>
      </c>
    </row>
    <row r="34" spans="1:9" ht="28.25" customHeight="1" x14ac:dyDescent="0.2">
      <c r="A34" s="3">
        <v>5100</v>
      </c>
      <c r="B34" s="3">
        <v>370</v>
      </c>
      <c r="C34" s="3" t="s">
        <v>38</v>
      </c>
      <c r="D34" s="3">
        <v>4</v>
      </c>
      <c r="E34" s="10" t="s">
        <v>50</v>
      </c>
      <c r="F34" s="3"/>
      <c r="G34" s="14"/>
      <c r="H34" s="13">
        <v>2500</v>
      </c>
      <c r="I34" s="13">
        <f t="shared" si="0"/>
        <v>2500</v>
      </c>
    </row>
    <row r="35" spans="1:9" ht="28.25" customHeight="1" x14ac:dyDescent="0.2">
      <c r="A35" s="3">
        <v>5100</v>
      </c>
      <c r="B35" s="3">
        <v>510</v>
      </c>
      <c r="C35" s="3" t="s">
        <v>38</v>
      </c>
      <c r="D35" s="3">
        <v>4</v>
      </c>
      <c r="E35" s="10" t="s">
        <v>51</v>
      </c>
      <c r="F35" s="3"/>
      <c r="G35" s="14"/>
      <c r="H35" s="13">
        <v>4085.87</v>
      </c>
      <c r="I35" s="13">
        <f t="shared" si="0"/>
        <v>4085.87</v>
      </c>
    </row>
    <row r="36" spans="1:9" ht="28.25" customHeight="1" x14ac:dyDescent="0.2">
      <c r="A36" s="3">
        <v>5300</v>
      </c>
      <c r="B36" s="3">
        <v>369</v>
      </c>
      <c r="C36" s="3" t="s">
        <v>52</v>
      </c>
      <c r="D36" s="3">
        <v>1</v>
      </c>
      <c r="E36" s="10" t="s">
        <v>53</v>
      </c>
      <c r="F36" s="3"/>
      <c r="G36" s="14"/>
      <c r="H36" s="13">
        <v>21215</v>
      </c>
      <c r="I36" s="13">
        <f t="shared" si="0"/>
        <v>21215</v>
      </c>
    </row>
    <row r="37" spans="1:9" ht="20" customHeight="1" x14ac:dyDescent="0.2">
      <c r="A37" s="3">
        <v>6100</v>
      </c>
      <c r="B37" s="3">
        <v>130</v>
      </c>
      <c r="C37" s="3" t="s">
        <v>48</v>
      </c>
      <c r="D37" s="3">
        <v>4</v>
      </c>
      <c r="E37" s="10" t="s">
        <v>54</v>
      </c>
      <c r="F37" s="3"/>
      <c r="G37" s="14"/>
      <c r="H37" s="13">
        <v>2887.62</v>
      </c>
      <c r="I37" s="13">
        <f t="shared" si="0"/>
        <v>2887.62</v>
      </c>
    </row>
    <row r="38" spans="1:9" ht="20" customHeight="1" x14ac:dyDescent="0.2">
      <c r="A38" s="3">
        <v>6100</v>
      </c>
      <c r="B38" s="3">
        <v>210</v>
      </c>
      <c r="C38" s="3" t="s">
        <v>48</v>
      </c>
      <c r="D38" s="3">
        <v>4</v>
      </c>
      <c r="E38" s="10" t="s">
        <v>55</v>
      </c>
      <c r="F38" s="3"/>
      <c r="G38" s="14"/>
      <c r="H38" s="13">
        <v>312.44</v>
      </c>
      <c r="I38" s="13">
        <f t="shared" si="0"/>
        <v>312.44</v>
      </c>
    </row>
    <row r="39" spans="1:9" ht="20" customHeight="1" x14ac:dyDescent="0.2">
      <c r="A39" s="3">
        <v>6100</v>
      </c>
      <c r="B39" s="3">
        <v>220</v>
      </c>
      <c r="C39" s="3" t="s">
        <v>48</v>
      </c>
      <c r="D39" s="3">
        <v>4</v>
      </c>
      <c r="E39" s="10" t="s">
        <v>56</v>
      </c>
      <c r="F39" s="3"/>
      <c r="G39" s="14"/>
      <c r="H39" s="13">
        <v>220.9</v>
      </c>
      <c r="I39" s="13">
        <f t="shared" si="0"/>
        <v>220.9</v>
      </c>
    </row>
    <row r="40" spans="1:9" ht="20" customHeight="1" x14ac:dyDescent="0.2">
      <c r="A40" s="3">
        <v>6120</v>
      </c>
      <c r="B40" s="3">
        <v>131</v>
      </c>
      <c r="C40" s="3" t="s">
        <v>48</v>
      </c>
      <c r="D40" s="3">
        <v>3</v>
      </c>
      <c r="E40" s="10" t="s">
        <v>57</v>
      </c>
      <c r="F40" s="3">
        <v>0.4</v>
      </c>
      <c r="G40" s="14"/>
      <c r="H40" s="13">
        <v>25224.400000000001</v>
      </c>
      <c r="I40" s="13">
        <f t="shared" si="0"/>
        <v>25224.400000000001</v>
      </c>
    </row>
    <row r="41" spans="1:9" ht="20" customHeight="1" x14ac:dyDescent="0.2">
      <c r="A41" s="18">
        <v>6120</v>
      </c>
      <c r="B41" s="3">
        <v>210</v>
      </c>
      <c r="C41" s="3" t="s">
        <v>48</v>
      </c>
      <c r="D41" s="3">
        <v>3</v>
      </c>
      <c r="E41" s="10" t="s">
        <v>58</v>
      </c>
      <c r="F41" s="3"/>
      <c r="G41" s="14"/>
      <c r="H41" s="17">
        <v>2729.28</v>
      </c>
      <c r="I41" s="13">
        <f t="shared" si="0"/>
        <v>2729.28</v>
      </c>
    </row>
    <row r="42" spans="1:9" ht="20" customHeight="1" x14ac:dyDescent="0.2">
      <c r="A42" s="3">
        <v>6120</v>
      </c>
      <c r="B42" s="3">
        <v>220</v>
      </c>
      <c r="C42" s="3" t="s">
        <v>48</v>
      </c>
      <c r="D42" s="3">
        <v>3</v>
      </c>
      <c r="E42" s="10" t="s">
        <v>59</v>
      </c>
      <c r="F42" s="3"/>
      <c r="G42" s="14"/>
      <c r="H42" s="17">
        <v>1929.67</v>
      </c>
      <c r="I42" s="13">
        <f t="shared" si="0"/>
        <v>1929.67</v>
      </c>
    </row>
    <row r="43" spans="1:9" ht="20" customHeight="1" x14ac:dyDescent="0.2">
      <c r="A43" s="3">
        <v>6120</v>
      </c>
      <c r="B43" s="3">
        <v>230</v>
      </c>
      <c r="C43" s="3" t="s">
        <v>48</v>
      </c>
      <c r="D43" s="3">
        <v>3</v>
      </c>
      <c r="E43" s="10" t="s">
        <v>60</v>
      </c>
      <c r="F43" s="3"/>
      <c r="G43" s="14"/>
      <c r="H43" s="17">
        <v>7291.3</v>
      </c>
      <c r="I43" s="13">
        <f t="shared" si="0"/>
        <v>7291.3</v>
      </c>
    </row>
    <row r="44" spans="1:9" ht="20" customHeight="1" x14ac:dyDescent="0.2">
      <c r="A44" s="3">
        <v>6150</v>
      </c>
      <c r="B44" s="3">
        <v>160</v>
      </c>
      <c r="C44" s="3" t="s">
        <v>48</v>
      </c>
      <c r="D44" s="3">
        <v>1</v>
      </c>
      <c r="E44" s="10" t="s">
        <v>61</v>
      </c>
      <c r="F44" s="3">
        <v>1</v>
      </c>
      <c r="G44" s="14"/>
      <c r="H44" s="13">
        <v>142500</v>
      </c>
      <c r="I44" s="13">
        <f t="shared" si="0"/>
        <v>142500</v>
      </c>
    </row>
    <row r="45" spans="1:9" ht="28.25" customHeight="1" x14ac:dyDescent="0.2">
      <c r="A45" s="3">
        <v>6150</v>
      </c>
      <c r="B45" s="3">
        <v>210</v>
      </c>
      <c r="C45" s="3" t="s">
        <v>48</v>
      </c>
      <c r="D45" s="3">
        <v>1</v>
      </c>
      <c r="E45" s="10" t="s">
        <v>62</v>
      </c>
      <c r="F45" s="3"/>
      <c r="G45" s="14"/>
      <c r="H45" s="17">
        <v>15418.5</v>
      </c>
      <c r="I45" s="13">
        <f t="shared" si="0"/>
        <v>15418.5</v>
      </c>
    </row>
    <row r="46" spans="1:9" ht="28.25" customHeight="1" x14ac:dyDescent="0.2">
      <c r="A46" s="3">
        <v>6150</v>
      </c>
      <c r="B46" s="3">
        <v>220</v>
      </c>
      <c r="C46" s="3" t="s">
        <v>48</v>
      </c>
      <c r="D46" s="3">
        <v>1</v>
      </c>
      <c r="E46" s="10" t="s">
        <v>63</v>
      </c>
      <c r="F46" s="3"/>
      <c r="G46" s="14"/>
      <c r="H46" s="17">
        <v>10901.25</v>
      </c>
      <c r="I46" s="13">
        <f t="shared" si="0"/>
        <v>10901.25</v>
      </c>
    </row>
    <row r="47" spans="1:9" ht="28.25" customHeight="1" x14ac:dyDescent="0.2">
      <c r="A47" s="3">
        <v>6150</v>
      </c>
      <c r="B47" s="3">
        <v>230</v>
      </c>
      <c r="C47" s="3" t="s">
        <v>48</v>
      </c>
      <c r="D47" s="3">
        <v>1</v>
      </c>
      <c r="E47" s="10" t="s">
        <v>64</v>
      </c>
      <c r="F47" s="3"/>
      <c r="G47" s="14"/>
      <c r="H47" s="17">
        <v>25000</v>
      </c>
      <c r="I47" s="13">
        <f t="shared" si="0"/>
        <v>25000</v>
      </c>
    </row>
    <row r="48" spans="1:9" ht="20" customHeight="1" x14ac:dyDescent="0.2">
      <c r="A48" s="3">
        <v>6150</v>
      </c>
      <c r="B48" s="3">
        <v>369</v>
      </c>
      <c r="C48" s="3" t="s">
        <v>38</v>
      </c>
      <c r="D48" s="3">
        <v>5</v>
      </c>
      <c r="E48" s="10" t="s">
        <v>70</v>
      </c>
      <c r="F48" s="3"/>
      <c r="G48" s="14"/>
      <c r="H48" s="13">
        <v>12000</v>
      </c>
      <c r="I48" s="13">
        <f>G48+H48</f>
        <v>12000</v>
      </c>
    </row>
    <row r="49" spans="1:12" ht="20" customHeight="1" x14ac:dyDescent="0.2">
      <c r="A49" s="3">
        <v>6100</v>
      </c>
      <c r="B49" s="19">
        <v>160</v>
      </c>
      <c r="C49" s="3" t="s">
        <v>65</v>
      </c>
      <c r="D49" s="3">
        <v>1</v>
      </c>
      <c r="E49" s="10" t="s">
        <v>66</v>
      </c>
      <c r="F49" s="3">
        <v>0.5</v>
      </c>
      <c r="G49" s="14"/>
      <c r="H49" s="17">
        <v>46511.25</v>
      </c>
      <c r="I49" s="13">
        <f t="shared" si="0"/>
        <v>46511.25</v>
      </c>
    </row>
    <row r="50" spans="1:12" ht="20" customHeight="1" x14ac:dyDescent="0.2">
      <c r="A50" s="3">
        <v>6100</v>
      </c>
      <c r="B50" s="19">
        <v>210</v>
      </c>
      <c r="C50" s="3" t="s">
        <v>65</v>
      </c>
      <c r="D50" s="3">
        <v>1</v>
      </c>
      <c r="E50" s="10" t="s">
        <v>67</v>
      </c>
      <c r="F50" s="3"/>
      <c r="G50" s="14"/>
      <c r="H50" s="17">
        <v>5032.5200000000004</v>
      </c>
      <c r="I50" s="13">
        <f t="shared" si="0"/>
        <v>5032.5200000000004</v>
      </c>
    </row>
    <row r="51" spans="1:12" ht="20" customHeight="1" x14ac:dyDescent="0.2">
      <c r="A51" s="3">
        <v>6100</v>
      </c>
      <c r="B51" s="19">
        <v>220</v>
      </c>
      <c r="C51" s="3" t="s">
        <v>65</v>
      </c>
      <c r="D51" s="3">
        <v>1</v>
      </c>
      <c r="E51" s="10" t="s">
        <v>68</v>
      </c>
      <c r="F51" s="3"/>
      <c r="G51" s="14"/>
      <c r="H51" s="17">
        <v>3558.11</v>
      </c>
      <c r="I51" s="13">
        <f t="shared" si="0"/>
        <v>3558.11</v>
      </c>
    </row>
    <row r="52" spans="1:12" ht="20" customHeight="1" x14ac:dyDescent="0.2">
      <c r="A52" s="3">
        <v>6100</v>
      </c>
      <c r="B52" s="19">
        <v>230</v>
      </c>
      <c r="C52" s="3" t="s">
        <v>65</v>
      </c>
      <c r="D52" s="3">
        <v>1</v>
      </c>
      <c r="E52" s="10" t="s">
        <v>69</v>
      </c>
      <c r="F52" s="3"/>
      <c r="G52" s="14"/>
      <c r="H52" s="17">
        <v>13872.78</v>
      </c>
      <c r="I52" s="13">
        <f t="shared" si="0"/>
        <v>13872.78</v>
      </c>
    </row>
    <row r="53" spans="1:12" ht="20" customHeight="1" x14ac:dyDescent="0.2">
      <c r="A53" s="20">
        <v>6300</v>
      </c>
      <c r="B53" s="21">
        <v>160</v>
      </c>
      <c r="C53" s="3" t="s">
        <v>24</v>
      </c>
      <c r="D53" s="3">
        <v>2</v>
      </c>
      <c r="E53" s="10" t="s">
        <v>71</v>
      </c>
      <c r="F53" s="3">
        <v>0.5</v>
      </c>
      <c r="G53" s="14"/>
      <c r="H53" s="17">
        <v>25081.5</v>
      </c>
      <c r="I53" s="13">
        <f t="shared" si="0"/>
        <v>25081.5</v>
      </c>
    </row>
    <row r="54" spans="1:12" ht="28.25" customHeight="1" x14ac:dyDescent="0.2">
      <c r="A54" s="20">
        <v>6300</v>
      </c>
      <c r="B54" s="21">
        <v>210</v>
      </c>
      <c r="C54" s="3" t="s">
        <v>24</v>
      </c>
      <c r="D54" s="3">
        <v>2</v>
      </c>
      <c r="E54" s="10" t="s">
        <v>72</v>
      </c>
      <c r="F54" s="3"/>
      <c r="G54" s="14"/>
      <c r="H54" s="17">
        <v>2713.82</v>
      </c>
      <c r="I54" s="13">
        <f t="shared" si="0"/>
        <v>2713.82</v>
      </c>
    </row>
    <row r="55" spans="1:12" ht="28.25" customHeight="1" x14ac:dyDescent="0.2">
      <c r="A55" s="20">
        <v>6300</v>
      </c>
      <c r="B55" s="21">
        <v>220</v>
      </c>
      <c r="C55" s="3" t="s">
        <v>24</v>
      </c>
      <c r="D55" s="3">
        <v>2</v>
      </c>
      <c r="E55" s="10" t="s">
        <v>73</v>
      </c>
      <c r="F55" s="3"/>
      <c r="G55" s="14"/>
      <c r="H55" s="17">
        <v>1918.73</v>
      </c>
      <c r="I55" s="13">
        <f t="shared" si="0"/>
        <v>1918.73</v>
      </c>
    </row>
    <row r="56" spans="1:12" ht="28.25" customHeight="1" x14ac:dyDescent="0.2">
      <c r="A56" s="20">
        <v>6300</v>
      </c>
      <c r="B56" s="21">
        <v>230</v>
      </c>
      <c r="C56" s="3" t="s">
        <v>24</v>
      </c>
      <c r="D56" s="3">
        <v>2</v>
      </c>
      <c r="E56" s="10" t="s">
        <v>74</v>
      </c>
      <c r="F56" s="3"/>
      <c r="G56" s="14"/>
      <c r="H56" s="17">
        <v>100</v>
      </c>
      <c r="I56" s="13">
        <f t="shared" si="0"/>
        <v>100</v>
      </c>
    </row>
    <row r="57" spans="1:12" ht="28.25" customHeight="1" x14ac:dyDescent="0.2">
      <c r="A57" s="20">
        <v>6300</v>
      </c>
      <c r="B57" s="21">
        <v>160</v>
      </c>
      <c r="C57" s="3" t="s">
        <v>24</v>
      </c>
      <c r="D57" s="3">
        <v>3</v>
      </c>
      <c r="E57" s="10" t="s">
        <v>75</v>
      </c>
      <c r="F57" s="3">
        <v>1</v>
      </c>
      <c r="G57" s="14"/>
      <c r="H57" s="17">
        <v>43500</v>
      </c>
      <c r="I57" s="13">
        <f t="shared" si="0"/>
        <v>43500</v>
      </c>
    </row>
    <row r="58" spans="1:12" ht="32.5" customHeight="1" x14ac:dyDescent="0.2">
      <c r="A58" s="20">
        <v>6300</v>
      </c>
      <c r="B58" s="21">
        <v>210</v>
      </c>
      <c r="C58" s="3" t="s">
        <v>24</v>
      </c>
      <c r="D58" s="3">
        <v>3</v>
      </c>
      <c r="E58" s="10" t="s">
        <v>76</v>
      </c>
      <c r="F58" s="3"/>
      <c r="G58" s="14"/>
      <c r="H58" s="17">
        <v>4706.7</v>
      </c>
      <c r="I58" s="13">
        <f t="shared" si="0"/>
        <v>4706.7</v>
      </c>
    </row>
    <row r="59" spans="1:12" ht="32.5" customHeight="1" x14ac:dyDescent="0.2">
      <c r="A59" s="20">
        <v>6300</v>
      </c>
      <c r="B59" s="21">
        <v>220</v>
      </c>
      <c r="C59" s="3" t="s">
        <v>24</v>
      </c>
      <c r="D59" s="3">
        <v>3</v>
      </c>
      <c r="E59" s="10" t="s">
        <v>77</v>
      </c>
      <c r="F59" s="3"/>
      <c r="G59" s="14"/>
      <c r="H59" s="17">
        <v>3327.75</v>
      </c>
      <c r="I59" s="13">
        <f t="shared" si="0"/>
        <v>3327.75</v>
      </c>
    </row>
    <row r="60" spans="1:12" ht="32.5" customHeight="1" x14ac:dyDescent="0.2">
      <c r="A60" s="20">
        <v>6300</v>
      </c>
      <c r="B60" s="21">
        <v>230</v>
      </c>
      <c r="C60" s="3" t="s">
        <v>24</v>
      </c>
      <c r="D60" s="3">
        <v>3</v>
      </c>
      <c r="E60" s="10" t="s">
        <v>78</v>
      </c>
      <c r="F60" s="3"/>
      <c r="G60" s="14"/>
      <c r="H60" s="17">
        <v>10000</v>
      </c>
      <c r="I60" s="13">
        <f t="shared" si="0"/>
        <v>10000</v>
      </c>
    </row>
    <row r="61" spans="1:12" ht="28.25" customHeight="1" x14ac:dyDescent="0.2">
      <c r="A61" s="3">
        <v>6400</v>
      </c>
      <c r="B61" s="3">
        <v>311</v>
      </c>
      <c r="C61" s="3" t="s">
        <v>34</v>
      </c>
      <c r="D61" s="3">
        <v>10</v>
      </c>
      <c r="E61" s="10" t="s">
        <v>80</v>
      </c>
      <c r="F61" s="3"/>
      <c r="G61" s="14">
        <v>7000</v>
      </c>
      <c r="H61" s="17">
        <v>0</v>
      </c>
      <c r="I61" s="13">
        <f t="shared" si="0"/>
        <v>7000</v>
      </c>
    </row>
    <row r="62" spans="1:12" ht="20" customHeight="1" x14ac:dyDescent="0.2">
      <c r="A62" s="3">
        <v>7200</v>
      </c>
      <c r="B62" s="3">
        <v>792</v>
      </c>
      <c r="C62" s="3" t="s">
        <v>28</v>
      </c>
      <c r="D62" s="3">
        <v>1</v>
      </c>
      <c r="E62" s="10" t="s">
        <v>29</v>
      </c>
      <c r="F62" s="3"/>
      <c r="H62" s="14">
        <v>303468.48</v>
      </c>
      <c r="I62" s="13">
        <f t="shared" si="0"/>
        <v>303468.48</v>
      </c>
      <c r="K62" s="11"/>
      <c r="L62" s="9"/>
    </row>
    <row r="63" spans="1:12" x14ac:dyDescent="0.2">
      <c r="A63" s="30" t="s">
        <v>5</v>
      </c>
      <c r="B63" s="30"/>
      <c r="C63" s="30"/>
      <c r="D63" s="30"/>
      <c r="E63" s="30"/>
      <c r="F63" s="30"/>
      <c r="G63" s="14">
        <f>SUM(G10:G62)</f>
        <v>4248558.67</v>
      </c>
      <c r="H63" s="14">
        <f>SUM(H10:H62)</f>
        <v>2124279.33</v>
      </c>
      <c r="I63" s="14">
        <f>SUM(I10:I62)</f>
        <v>6372838.0000000019</v>
      </c>
    </row>
    <row r="64" spans="1:12" x14ac:dyDescent="0.2">
      <c r="H64" s="12"/>
      <c r="I64" s="12"/>
    </row>
    <row r="65" spans="1:9" x14ac:dyDescent="0.2">
      <c r="A65" s="31" t="s">
        <v>16</v>
      </c>
      <c r="B65" s="31"/>
      <c r="C65" s="31"/>
      <c r="H65" s="4"/>
    </row>
    <row r="66" spans="1:9" x14ac:dyDescent="0.2">
      <c r="A66" s="6"/>
      <c r="B66" s="6"/>
      <c r="C66" s="5" t="s">
        <v>7</v>
      </c>
      <c r="D66" s="25" t="s">
        <v>6</v>
      </c>
      <c r="E66" s="25"/>
      <c r="F66" s="6"/>
      <c r="G66" s="6"/>
      <c r="H66" s="4"/>
    </row>
    <row r="68" spans="1:9" x14ac:dyDescent="0.2">
      <c r="A68" s="24" t="s">
        <v>11</v>
      </c>
      <c r="B68" s="24"/>
      <c r="C68" s="24"/>
      <c r="D68" s="24"/>
      <c r="E68" s="24"/>
      <c r="F68" s="24"/>
      <c r="G68" s="24"/>
    </row>
    <row r="69" spans="1:9" x14ac:dyDescent="0.2">
      <c r="I69" s="12"/>
    </row>
  </sheetData>
  <autoFilter ref="A9:I63" xr:uid="{00000000-0009-0000-0000-000000000000}"/>
  <mergeCells count="9">
    <mergeCell ref="A68:G68"/>
    <mergeCell ref="D66:E66"/>
    <mergeCell ref="A1:D2"/>
    <mergeCell ref="H1:I3"/>
    <mergeCell ref="A3:D4"/>
    <mergeCell ref="A63:F63"/>
    <mergeCell ref="A65:C65"/>
    <mergeCell ref="A7:I7"/>
    <mergeCell ref="A6:I6"/>
  </mergeCells>
  <phoneticPr fontId="7" type="noConversion"/>
  <pageMargins left="0.7" right="0.7" top="0.75" bottom="0.75" header="0.3" footer="0.3"/>
  <pageSetup scale="5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E185CC864CA0488BD65414DBFC3208" ma:contentTypeVersion="27" ma:contentTypeDescription="Create a new document." ma:contentTypeScope="" ma:versionID="c0ce5f7ccb2aae042f05c1180c2f4c79">
  <xsd:schema xmlns:xsd="http://www.w3.org/2001/XMLSchema" xmlns:xs="http://www.w3.org/2001/XMLSchema" xmlns:p="http://schemas.microsoft.com/office/2006/metadata/properties" xmlns:ns3="6175c4d1-a53c-410c-92b6-74bcb683b4aa" xmlns:ns4="ef373230-e173-4e6a-8f42-59bce9da1dde" targetNamespace="http://schemas.microsoft.com/office/2006/metadata/properties" ma:root="true" ma:fieldsID="8731302c6ba4d8906972d07fa2c13ff8" ns3:_="" ns4:_="">
    <xsd:import namespace="6175c4d1-a53c-410c-92b6-74bcb683b4aa"/>
    <xsd:import namespace="ef373230-e173-4e6a-8f42-59bce9da1dde"/>
    <xsd:element name="properties">
      <xsd:complexType>
        <xsd:sequence>
          <xsd:element name="documentManagement">
            <xsd:complexType>
              <xsd:all>
                <xsd:element ref="ns3:NotebookType" minOccurs="0"/>
                <xsd:element ref="ns3:FolderType" minOccurs="0"/>
                <xsd:element ref="ns3:Owner" minOccurs="0"/>
                <xsd:element ref="ns3:DefaultSectionNames" minOccurs="0"/>
                <xsd:element ref="ns3:Templates" minOccurs="0"/>
                <xsd:element ref="ns3:CultureName" minOccurs="0"/>
                <xsd:element ref="ns3:AppVersion" minOccurs="0"/>
                <xsd:element ref="ns3:Leaders" minOccurs="0"/>
                <xsd:element ref="ns3:Members" minOccurs="0"/>
                <xsd:element ref="ns3:Member_Groups" minOccurs="0"/>
                <xsd:element ref="ns3:Invited_Leaders" minOccurs="0"/>
                <xsd:element ref="ns3:Invited_Members" minOccurs="0"/>
                <xsd:element ref="ns3:Self_Registration_Enabled" minOccurs="0"/>
                <xsd:element ref="ns3:Has_Leaders_Only_SectionGroup" minOccurs="0"/>
                <xsd:element ref="ns3:Is_Collaboration_Space_Locked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75c4d1-a53c-410c-92b6-74bcb683b4aa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Owner" ma:index="10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efaultSectionNames" ma:index="11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2" nillable="true" ma:displayName="Templates" ma:internalName="Templates">
      <xsd:simpleType>
        <xsd:restriction base="dms:Note">
          <xsd:maxLength value="255"/>
        </xsd:restriction>
      </xsd:simpleType>
    </xsd:element>
    <xsd:element name="CultureName" ma:index="13" nillable="true" ma:displayName="Culture Name" ma:internalName="CultureName">
      <xsd:simpleType>
        <xsd:restriction base="dms:Text"/>
      </xsd:simpleType>
    </xsd:element>
    <xsd:element name="AppVersion" ma:index="14" nillable="true" ma:displayName="App Version" ma:internalName="AppVersion">
      <xsd:simpleType>
        <xsd:restriction base="dms:Text"/>
      </xsd:simpleType>
    </xsd:element>
    <xsd:element name="Leaders" ma:index="15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16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17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Leaders" ma:index="18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19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Self_Registration_Enabled" ma:index="20" nillable="true" ma:displayName="Self Registration Enabled" ma:internalName="Self_Registration_Enabled">
      <xsd:simpleType>
        <xsd:restriction base="dms:Boolean"/>
      </xsd:simpleType>
    </xsd:element>
    <xsd:element name="Has_Leaders_Only_SectionGroup" ma:index="21" nillable="true" ma:displayName="Has Leaders Only SectionGroup" ma:internalName="Has_Leaders_Only_SectionGroup">
      <xsd:simpleType>
        <xsd:restriction base="dms:Boolean"/>
      </xsd:simpleType>
    </xsd:element>
    <xsd:element name="Is_Collaboration_Space_Locked" ma:index="22" nillable="true" ma:displayName="Is Collaboration Space Locked" ma:internalName="Is_Collaboration_Space_Locked">
      <xsd:simpleType>
        <xsd:restriction base="dms:Boolean"/>
      </xsd:simpleType>
    </xsd:element>
    <xsd:element name="MediaServiceMetadata" ma:index="2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31" nillable="true" ma:displayName="Tags" ma:internalName="MediaServiceAutoTags" ma:readOnly="true">
      <xsd:simpleType>
        <xsd:restriction base="dms:Text"/>
      </xsd:simpleType>
    </xsd:element>
    <xsd:element name="MediaServiceOCR" ma:index="3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73230-e173-4e6a-8f42-59bce9da1dde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5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lderType xmlns="6175c4d1-a53c-410c-92b6-74bcb683b4aa" xsi:nil="true"/>
    <Invited_Members xmlns="6175c4d1-a53c-410c-92b6-74bcb683b4aa" xsi:nil="true"/>
    <CultureName xmlns="6175c4d1-a53c-410c-92b6-74bcb683b4aa" xsi:nil="true"/>
    <AppVersion xmlns="6175c4d1-a53c-410c-92b6-74bcb683b4aa" xsi:nil="true"/>
    <Owner xmlns="6175c4d1-a53c-410c-92b6-74bcb683b4aa">
      <UserInfo>
        <DisplayName/>
        <AccountId xsi:nil="true"/>
        <AccountType/>
      </UserInfo>
    </Owner>
    <Members xmlns="6175c4d1-a53c-410c-92b6-74bcb683b4aa">
      <UserInfo>
        <DisplayName/>
        <AccountId xsi:nil="true"/>
        <AccountType/>
      </UserInfo>
    </Members>
    <Member_Groups xmlns="6175c4d1-a53c-410c-92b6-74bcb683b4aa">
      <UserInfo>
        <DisplayName/>
        <AccountId xsi:nil="true"/>
        <AccountType/>
      </UserInfo>
    </Member_Groups>
    <Is_Collaboration_Space_Locked xmlns="6175c4d1-a53c-410c-92b6-74bcb683b4aa" xsi:nil="true"/>
    <Invited_Leaders xmlns="6175c4d1-a53c-410c-92b6-74bcb683b4aa" xsi:nil="true"/>
    <NotebookType xmlns="6175c4d1-a53c-410c-92b6-74bcb683b4aa" xsi:nil="true"/>
    <Has_Leaders_Only_SectionGroup xmlns="6175c4d1-a53c-410c-92b6-74bcb683b4aa" xsi:nil="true"/>
    <DefaultSectionNames xmlns="6175c4d1-a53c-410c-92b6-74bcb683b4aa" xsi:nil="true"/>
    <Leaders xmlns="6175c4d1-a53c-410c-92b6-74bcb683b4aa">
      <UserInfo>
        <DisplayName/>
        <AccountId xsi:nil="true"/>
        <AccountType/>
      </UserInfo>
    </Leaders>
    <Templates xmlns="6175c4d1-a53c-410c-92b6-74bcb683b4aa" xsi:nil="true"/>
    <Self_Registration_Enabled xmlns="6175c4d1-a53c-410c-92b6-74bcb683b4a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06FDB2-0D82-4FE5-9A83-3FB95FCF72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75c4d1-a53c-410c-92b6-74bcb683b4aa"/>
    <ds:schemaRef ds:uri="ef373230-e173-4e6a-8f42-59bce9da1d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D9630B-119C-40F2-A3DA-70F1F526277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6175c4d1-a53c-410c-92b6-74bcb683b4aa"/>
    <ds:schemaRef ds:uri="http://purl.org/dc/elements/1.1/"/>
    <ds:schemaRef ds:uri="http://schemas.microsoft.com/office/2006/metadata/properties"/>
    <ds:schemaRef ds:uri="ef373230-e173-4e6a-8f42-59bce9da1dde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6D936F8-FE8D-4E19-8EA6-44E8656528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10" baseType="lpstr">
      <vt:lpstr>Sheet1</vt:lpstr>
      <vt:lpstr>Account_Title</vt:lpstr>
      <vt:lpstr>Activity_Number</vt:lpstr>
      <vt:lpstr>Amount_for_1_3_allocation</vt:lpstr>
      <vt:lpstr>Amount_for_2_3_allocation</vt:lpstr>
      <vt:lpstr>FTE__Position</vt:lpstr>
      <vt:lpstr>Function</vt:lpstr>
      <vt:lpstr>Object</vt:lpstr>
      <vt:lpstr>Total_allocation</vt:lpstr>
      <vt:lpstr>Use_of__Funds_Number</vt:lpstr>
    </vt:vector>
  </TitlesOfParts>
  <Company>Florida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Talley, Lynn</dc:creator>
  <cp:lastModifiedBy>Microsoft Office User</cp:lastModifiedBy>
  <cp:lastPrinted>2021-07-12T13:54:17Z</cp:lastPrinted>
  <dcterms:created xsi:type="dcterms:W3CDTF">2021-06-09T18:28:06Z</dcterms:created>
  <dcterms:modified xsi:type="dcterms:W3CDTF">2022-04-01T15:33:49Z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0x01010065E185CC864CA0488BD65414DBFC3208</vt:lpwstr>
  </property>
</Properties>
</file>