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Cost Analysis - 2017-18\Administrative Cost\"/>
    </mc:Choice>
  </mc:AlternateContent>
  <workbookProtection workbookAlgorithmName="SHA-512" workbookHashValue="kZoSjDLO79bw0vy5lltXamWN/WoBS5120KAI680as+qph9f5oz2J3I3R4SkxMKN+pgBwB9o9vcF2BPA+JU7BDg==" workbookSaltValue="bAXaZ+YUlyfSyZdMiVefrg==" workbookSpinCount="100000" lockStructure="1"/>
  <bookViews>
    <workbookView xWindow="-1080" yWindow="-285" windowWidth="13530" windowHeight="12345" tabRatio="867"/>
  </bookViews>
  <sheets>
    <sheet name="Summary Analytics" sheetId="32" r:id="rId1"/>
    <sheet name="Comparative Matrices" sheetId="36" r:id="rId2"/>
    <sheet name="Admin Cost % Excl Transfers" sheetId="38" r:id="rId3"/>
    <sheet name="Admin Cost % and per FTE" sheetId="37" r:id="rId4"/>
    <sheet name="% I. S. Excluded" sheetId="34" r:id="rId5"/>
    <sheet name="Chart Data" sheetId="33" state="hidden" r:id="rId6"/>
    <sheet name="System Summary" sheetId="1" r:id="rId7"/>
    <sheet name="EASTERN" sheetId="6" r:id="rId8"/>
    <sheet name="BROWARD" sheetId="7" r:id="rId9"/>
    <sheet name="CENTRAL" sheetId="8" r:id="rId10"/>
    <sheet name="CHIPOLA" sheetId="9" r:id="rId11"/>
    <sheet name="DAYTONA" sheetId="10" r:id="rId12"/>
    <sheet name="SOUTHWESTERN" sheetId="11" r:id="rId13"/>
    <sheet name="FSC JAX" sheetId="12" r:id="rId14"/>
    <sheet name="FL KEYS" sheetId="13" r:id="rId15"/>
    <sheet name="GULF COAST" sheetId="14" r:id="rId16"/>
    <sheet name="HILLSBOROUGH" sheetId="15" r:id="rId17"/>
    <sheet name="INDIAN RIVER" sheetId="16" r:id="rId18"/>
    <sheet name="GATEWAY" sheetId="5" r:id="rId19"/>
    <sheet name="LAKE SUMTER" sheetId="17" r:id="rId20"/>
    <sheet name="SCF MANATEE" sheetId="18" r:id="rId21"/>
    <sheet name="MIAMI" sheetId="19" r:id="rId22"/>
    <sheet name="NORTH FLORIDA" sheetId="20" r:id="rId23"/>
    <sheet name="NORTHWEST FLORIDA" sheetId="21" r:id="rId24"/>
    <sheet name="PALM BEACH" sheetId="22" r:id="rId25"/>
    <sheet name="PASCO" sheetId="4" r:id="rId26"/>
    <sheet name="PENSACOLA" sheetId="23" r:id="rId27"/>
    <sheet name="POLK" sheetId="24" r:id="rId28"/>
    <sheet name="ST JOHNS" sheetId="25" r:id="rId29"/>
    <sheet name="ST PETE" sheetId="26" r:id="rId30"/>
    <sheet name="SANTA FE" sheetId="27" r:id="rId31"/>
    <sheet name="SEMINOLE" sheetId="28" r:id="rId32"/>
    <sheet name="SOUTH FLORIDA" sheetId="29" r:id="rId33"/>
    <sheet name="TALLAHASSEE" sheetId="30" r:id="rId34"/>
    <sheet name="VALENCIA" sheetId="3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</externalReferences>
  <definedNames>
    <definedName name="_xlnm._FilterDatabase" localSheetId="5" hidden="1">'Chart Data'!$D$7:$G$35</definedName>
    <definedName name="_xlnm.Print_Area" localSheetId="1">'Comparative Matrices'!$A$1:$AI$150</definedName>
    <definedName name="_xlnm.Print_Area" localSheetId="25">PASCO!$A$1:$L$83</definedName>
    <definedName name="_xlnm.Print_Area" localSheetId="0">'Summary Analytics'!$A$1:$G$39</definedName>
    <definedName name="_xlnm.Print_Area" localSheetId="6">'System Summary'!$A$1:$N$83</definedName>
  </definedNames>
  <calcPr calcId="162913"/>
</workbook>
</file>

<file path=xl/calcChain.xml><?xml version="1.0" encoding="utf-8"?>
<calcChain xmlns="http://schemas.openxmlformats.org/spreadsheetml/2006/main">
  <c r="G78" i="25" l="1"/>
  <c r="J16" i="33" l="1"/>
  <c r="K16" i="33"/>
  <c r="K10" i="33" l="1"/>
  <c r="J10" i="33"/>
  <c r="J34" i="33" l="1"/>
  <c r="K34" i="33"/>
  <c r="K22" i="33" l="1"/>
  <c r="J22" i="33"/>
  <c r="J14" i="33" l="1"/>
  <c r="K14" i="33"/>
  <c r="K31" i="33" l="1"/>
  <c r="J31" i="33"/>
  <c r="J35" i="33" l="1"/>
  <c r="K35" i="33"/>
  <c r="J15" i="33" l="1"/>
  <c r="K15" i="33"/>
  <c r="K27" i="33" l="1"/>
  <c r="J27" i="33"/>
  <c r="J11" i="33" l="1"/>
  <c r="K11" i="33"/>
  <c r="K7" i="33" l="1"/>
  <c r="J7" i="33"/>
  <c r="J12" i="33" l="1"/>
  <c r="K12" i="33"/>
  <c r="J26" i="33" l="1"/>
  <c r="K26" i="33"/>
  <c r="K28" i="33" l="1"/>
  <c r="J28" i="33"/>
  <c r="J32" i="33" l="1"/>
  <c r="K32" i="33"/>
  <c r="K29" i="33" l="1"/>
  <c r="J29" i="33"/>
  <c r="J25" i="33" l="1"/>
  <c r="K25" i="33"/>
  <c r="K8" i="33" l="1"/>
  <c r="J8" i="33"/>
  <c r="J21" i="33" l="1"/>
  <c r="K21" i="33"/>
  <c r="K20" i="33" l="1"/>
  <c r="J20" i="33"/>
  <c r="J33" i="33" l="1"/>
  <c r="K33" i="33"/>
  <c r="J9" i="33" l="1"/>
  <c r="K9" i="33"/>
  <c r="K19" i="33" l="1"/>
  <c r="J19" i="33"/>
  <c r="J24" i="33" l="1"/>
  <c r="K24" i="33"/>
  <c r="K30" i="33" l="1"/>
  <c r="J30" i="33"/>
  <c r="J13" i="33" l="1"/>
  <c r="K13" i="33"/>
  <c r="K17" i="33" l="1"/>
  <c r="J17" i="33"/>
  <c r="H83" i="1"/>
  <c r="J23" i="33" l="1"/>
  <c r="K23" i="33"/>
  <c r="F13" i="33" l="1"/>
  <c r="F21" i="33"/>
  <c r="F11" i="33"/>
  <c r="F28" i="33"/>
  <c r="F8" i="33"/>
  <c r="F27" i="33"/>
  <c r="F23" i="33"/>
  <c r="F31" i="33"/>
  <c r="F9" i="33"/>
  <c r="F20" i="33"/>
  <c r="F29" i="33"/>
  <c r="F19" i="33"/>
  <c r="F10" i="33"/>
  <c r="F15" i="33"/>
  <c r="F34" i="33"/>
  <c r="F14" i="33"/>
  <c r="F35" i="33"/>
  <c r="F16" i="33"/>
  <c r="F25" i="33"/>
  <c r="F24" i="33"/>
  <c r="F7" i="33"/>
  <c r="F26" i="33"/>
  <c r="F12" i="33"/>
  <c r="F33" i="33"/>
  <c r="F17" i="33"/>
  <c r="F22" i="33" l="1"/>
  <c r="G17" i="33" l="1"/>
  <c r="G10" i="33"/>
  <c r="G33" i="33"/>
  <c r="G19" i="33"/>
  <c r="G12" i="33"/>
  <c r="G29" i="33"/>
  <c r="G20" i="33"/>
  <c r="G26" i="33"/>
  <c r="G9" i="33"/>
  <c r="G7" i="33"/>
  <c r="G31" i="33"/>
  <c r="G24" i="33"/>
  <c r="G23" i="33"/>
  <c r="G25" i="33"/>
  <c r="G8" i="33"/>
  <c r="G16" i="33"/>
  <c r="G28" i="33"/>
  <c r="G35" i="33"/>
  <c r="G11" i="33"/>
  <c r="G14" i="33"/>
  <c r="G21" i="33"/>
  <c r="G15" i="33"/>
  <c r="G22" i="33"/>
  <c r="AK58" i="36" l="1"/>
  <c r="AL49" i="36"/>
  <c r="AL33" i="36"/>
  <c r="AL74" i="36"/>
  <c r="AK66" i="36"/>
  <c r="AL58" i="36"/>
  <c r="AL37" i="36"/>
  <c r="AL25" i="36"/>
  <c r="AL62" i="36"/>
  <c r="AL41" i="36"/>
  <c r="AL29" i="36"/>
  <c r="AL66" i="36"/>
  <c r="AK62" i="36"/>
  <c r="AM65" i="36"/>
  <c r="AM61" i="36"/>
  <c r="AK74" i="36"/>
  <c r="AM73" i="36"/>
  <c r="AK71" i="36"/>
  <c r="AK67" i="36"/>
  <c r="AK75" i="36"/>
  <c r="AL70" i="36"/>
  <c r="AK70" i="36"/>
  <c r="AM69" i="36"/>
  <c r="AK63" i="36"/>
  <c r="AK59" i="36"/>
  <c r="AM60" i="36"/>
  <c r="AM76" i="36"/>
  <c r="AM72" i="36"/>
  <c r="AM68" i="36"/>
  <c r="AM64" i="36"/>
  <c r="AL51" i="36"/>
  <c r="AL47" i="36"/>
  <c r="AL43" i="36"/>
  <c r="AL35" i="36"/>
  <c r="AL27" i="36"/>
  <c r="AL39" i="36"/>
  <c r="AL31" i="36"/>
  <c r="AL76" i="36"/>
  <c r="AL72" i="36"/>
  <c r="AL68" i="36"/>
  <c r="AL64" i="36"/>
  <c r="AL60" i="36"/>
  <c r="AL45" i="36"/>
  <c r="AK41" i="36"/>
  <c r="AK49" i="36"/>
  <c r="AK33" i="36"/>
  <c r="AK45" i="36"/>
  <c r="AK37" i="36"/>
  <c r="AK29" i="36"/>
  <c r="AL75" i="36"/>
  <c r="AL73" i="36"/>
  <c r="AL71" i="36"/>
  <c r="AL69" i="36"/>
  <c r="AL67" i="36"/>
  <c r="AL65" i="36"/>
  <c r="AL63" i="36"/>
  <c r="AL61" i="36"/>
  <c r="AL59" i="36"/>
  <c r="AM75" i="36"/>
  <c r="AK73" i="36"/>
  <c r="AM71" i="36"/>
  <c r="AK69" i="36"/>
  <c r="AM67" i="36"/>
  <c r="AK65" i="36"/>
  <c r="AM63" i="36"/>
  <c r="AK61" i="36"/>
  <c r="AM59" i="36"/>
  <c r="AM47" i="36"/>
  <c r="AM51" i="36"/>
  <c r="AM43" i="36"/>
  <c r="AM39" i="36"/>
  <c r="AM35" i="36"/>
  <c r="AM31" i="36"/>
  <c r="AM27" i="36"/>
  <c r="AL52" i="36"/>
  <c r="AL50" i="36"/>
  <c r="AL44" i="36"/>
  <c r="AL42" i="36"/>
  <c r="AL48" i="36"/>
  <c r="AL46" i="36"/>
  <c r="AK46" i="36"/>
  <c r="AL40" i="36"/>
  <c r="AL38" i="36"/>
  <c r="AL36" i="36"/>
  <c r="AL34" i="36"/>
  <c r="AL32" i="36"/>
  <c r="AL30" i="36"/>
  <c r="AL28" i="36"/>
  <c r="AL26" i="36"/>
  <c r="AK52" i="36"/>
  <c r="AK48" i="36"/>
  <c r="AK50" i="36"/>
  <c r="AK44" i="36"/>
  <c r="AK42" i="36"/>
  <c r="AK40" i="36"/>
  <c r="AK38" i="36"/>
  <c r="AK36" i="36"/>
  <c r="AK34" i="36"/>
  <c r="AK32" i="36"/>
  <c r="AK30" i="36"/>
  <c r="AK28" i="36"/>
  <c r="AK26" i="36"/>
  <c r="AM52" i="36"/>
  <c r="AM50" i="36"/>
  <c r="AM48" i="36"/>
  <c r="AM46" i="36"/>
  <c r="AM44" i="36"/>
  <c r="AM42" i="36"/>
  <c r="AM40" i="36"/>
  <c r="AM38" i="36"/>
  <c r="AM36" i="36"/>
  <c r="AM34" i="36"/>
  <c r="AM32" i="36"/>
  <c r="AM30" i="36"/>
  <c r="AM28" i="36"/>
  <c r="AM26" i="36"/>
  <c r="AK76" i="36"/>
  <c r="AM74" i="36"/>
  <c r="AK72" i="36"/>
  <c r="AM70" i="36"/>
  <c r="AK68" i="36"/>
  <c r="AM66" i="36"/>
  <c r="AK64" i="36"/>
  <c r="AM62" i="36"/>
  <c r="AK60" i="36"/>
  <c r="AM58" i="36"/>
  <c r="AK51" i="36"/>
  <c r="AM49" i="36"/>
  <c r="AK47" i="36"/>
  <c r="AM45" i="36"/>
  <c r="AK43" i="36"/>
  <c r="AM41" i="36"/>
  <c r="AK39" i="36"/>
  <c r="AM37" i="36"/>
  <c r="AK35" i="36"/>
  <c r="AM33" i="36"/>
  <c r="AK31" i="36"/>
  <c r="AN31" i="36" s="1"/>
  <c r="AM29" i="36"/>
  <c r="AK27" i="36"/>
  <c r="AM25" i="36"/>
  <c r="AK20" i="36"/>
  <c r="AM20" i="36"/>
  <c r="AK25" i="36"/>
  <c r="AL20" i="36"/>
  <c r="AN58" i="36" l="1"/>
  <c r="AQ58" i="36" s="1"/>
  <c r="AN41" i="36"/>
  <c r="AO41" i="36" s="1"/>
  <c r="AN62" i="36"/>
  <c r="AQ62" i="36" s="1"/>
  <c r="AN68" i="36"/>
  <c r="AQ68" i="36" s="1"/>
  <c r="AN72" i="36"/>
  <c r="AQ72" i="36" s="1"/>
  <c r="AN37" i="36"/>
  <c r="AP37" i="36" s="1"/>
  <c r="AN66" i="36"/>
  <c r="AQ66" i="36" s="1"/>
  <c r="AN74" i="36"/>
  <c r="AQ74" i="36" s="1"/>
  <c r="AN49" i="36"/>
  <c r="AO49" i="36" s="1"/>
  <c r="AN70" i="36"/>
  <c r="AQ70" i="36" s="1"/>
  <c r="AN51" i="36"/>
  <c r="AO51" i="36" s="1"/>
  <c r="AN29" i="36"/>
  <c r="AP29" i="36" s="1"/>
  <c r="AN65" i="36"/>
  <c r="AO65" i="36" s="1"/>
  <c r="AN45" i="36"/>
  <c r="AO45" i="36" s="1"/>
  <c r="AN39" i="36"/>
  <c r="AO39" i="36" s="1"/>
  <c r="AN73" i="36"/>
  <c r="AO73" i="36" s="1"/>
  <c r="AN60" i="36"/>
  <c r="AQ60" i="36" s="1"/>
  <c r="AN76" i="36"/>
  <c r="AQ76" i="36" s="1"/>
  <c r="AN64" i="36"/>
  <c r="AQ64" i="36" s="1"/>
  <c r="AN42" i="36"/>
  <c r="AQ42" i="36" s="1"/>
  <c r="AN50" i="36"/>
  <c r="AQ50" i="36" s="1"/>
  <c r="AN33" i="36"/>
  <c r="AP33" i="36" s="1"/>
  <c r="AN27" i="36"/>
  <c r="AP27" i="36" s="1"/>
  <c r="AN35" i="36"/>
  <c r="AQ35" i="36" s="1"/>
  <c r="AN43" i="36"/>
  <c r="AO43" i="36" s="1"/>
  <c r="AN47" i="36"/>
  <c r="AO47" i="36" s="1"/>
  <c r="AN75" i="36"/>
  <c r="AP75" i="36" s="1"/>
  <c r="AN25" i="36"/>
  <c r="AP25" i="36" s="1"/>
  <c r="AN59" i="36"/>
  <c r="AO59" i="36" s="1"/>
  <c r="AN63" i="36"/>
  <c r="AO63" i="36" s="1"/>
  <c r="AN67" i="36"/>
  <c r="AO67" i="36" s="1"/>
  <c r="AN71" i="36"/>
  <c r="AO71" i="36" s="1"/>
  <c r="AN61" i="36"/>
  <c r="AO61" i="36" s="1"/>
  <c r="AN69" i="36"/>
  <c r="AO69" i="36" s="1"/>
  <c r="AN32" i="36"/>
  <c r="AQ32" i="36" s="1"/>
  <c r="AN48" i="36"/>
  <c r="AQ48" i="36" s="1"/>
  <c r="AN52" i="36"/>
  <c r="AQ52" i="36" s="1"/>
  <c r="AN28" i="36"/>
  <c r="AQ28" i="36" s="1"/>
  <c r="AN36" i="36"/>
  <c r="AQ36" i="36" s="1"/>
  <c r="AN40" i="36"/>
  <c r="AQ40" i="36" s="1"/>
  <c r="AN44" i="36"/>
  <c r="AQ44" i="36" s="1"/>
  <c r="AN26" i="36"/>
  <c r="AO26" i="36" s="1"/>
  <c r="AN30" i="36"/>
  <c r="AO30" i="36" s="1"/>
  <c r="AN34" i="36"/>
  <c r="AO34" i="36" s="1"/>
  <c r="AN38" i="36"/>
  <c r="AO38" i="36" s="1"/>
  <c r="AN46" i="36"/>
  <c r="AQ46" i="36" s="1"/>
  <c r="AN20" i="36"/>
  <c r="AQ20" i="36" s="1"/>
  <c r="AP31" i="36"/>
  <c r="AQ31" i="36"/>
  <c r="AO31" i="36"/>
  <c r="AK57" i="36"/>
  <c r="AM57" i="36"/>
  <c r="AL57" i="36"/>
  <c r="AK55" i="36"/>
  <c r="AM55" i="36"/>
  <c r="AL55" i="36"/>
  <c r="AK53" i="36"/>
  <c r="AM53" i="36"/>
  <c r="AL53" i="36"/>
  <c r="AK23" i="36"/>
  <c r="AM23" i="36"/>
  <c r="AL23" i="36"/>
  <c r="AK21" i="36"/>
  <c r="AM21" i="36"/>
  <c r="AL21" i="36"/>
  <c r="AK18" i="36"/>
  <c r="AM18" i="36"/>
  <c r="AL18" i="36"/>
  <c r="AK16" i="36"/>
  <c r="AM16" i="36"/>
  <c r="AL16" i="36"/>
  <c r="AL12" i="36"/>
  <c r="AK12" i="36"/>
  <c r="AM12" i="36"/>
  <c r="AM10" i="36"/>
  <c r="AK10" i="36"/>
  <c r="AL10" i="36"/>
  <c r="AL56" i="36"/>
  <c r="AK56" i="36"/>
  <c r="AM56" i="36"/>
  <c r="AL54" i="36"/>
  <c r="AK54" i="36"/>
  <c r="AM54" i="36"/>
  <c r="AL24" i="36"/>
  <c r="AK24" i="36"/>
  <c r="AM24" i="36"/>
  <c r="AL22" i="36"/>
  <c r="AK22" i="36"/>
  <c r="AM22" i="36"/>
  <c r="AL19" i="36"/>
  <c r="AK19" i="36"/>
  <c r="AM19" i="36"/>
  <c r="AL17" i="36"/>
  <c r="AK17" i="36"/>
  <c r="AM17" i="36"/>
  <c r="AL15" i="36"/>
  <c r="AK15" i="36"/>
  <c r="AM15" i="36"/>
  <c r="AK13" i="36"/>
  <c r="AM13" i="36"/>
  <c r="AL13" i="36"/>
  <c r="AK11" i="36"/>
  <c r="AM11" i="36"/>
  <c r="AL11" i="36"/>
  <c r="AL14" i="36"/>
  <c r="AK14" i="36"/>
  <c r="AM14" i="36"/>
  <c r="AO58" i="36" l="1"/>
  <c r="AO68" i="36"/>
  <c r="AO29" i="36"/>
  <c r="AQ41" i="36"/>
  <c r="AP58" i="36"/>
  <c r="AP32" i="36"/>
  <c r="AO64" i="36"/>
  <c r="AO20" i="36"/>
  <c r="AO62" i="36"/>
  <c r="AO74" i="36"/>
  <c r="AP41" i="36"/>
  <c r="AQ69" i="36"/>
  <c r="AP65" i="36"/>
  <c r="AQ65" i="36"/>
  <c r="AP49" i="36"/>
  <c r="AO37" i="36"/>
  <c r="AO72" i="36"/>
  <c r="AP43" i="36"/>
  <c r="AQ61" i="36"/>
  <c r="AO60" i="36"/>
  <c r="AP52" i="36"/>
  <c r="AQ49" i="36"/>
  <c r="AP62" i="36"/>
  <c r="AO28" i="36"/>
  <c r="AP47" i="36"/>
  <c r="AO33" i="36"/>
  <c r="AP69" i="36"/>
  <c r="AO46" i="36"/>
  <c r="AP74" i="36"/>
  <c r="AQ29" i="36"/>
  <c r="AP72" i="36"/>
  <c r="AQ37" i="36"/>
  <c r="AP45" i="36"/>
  <c r="AQ47" i="36"/>
  <c r="AO70" i="36"/>
  <c r="AP63" i="36"/>
  <c r="AQ63" i="36"/>
  <c r="AQ45" i="36"/>
  <c r="AP70" i="36"/>
  <c r="AP68" i="36"/>
  <c r="AQ67" i="36"/>
  <c r="AQ51" i="36"/>
  <c r="AP51" i="36"/>
  <c r="AO66" i="36"/>
  <c r="AP66" i="36"/>
  <c r="AP67" i="36"/>
  <c r="AQ39" i="36"/>
  <c r="AP39" i="36"/>
  <c r="AQ73" i="36"/>
  <c r="AP73" i="36"/>
  <c r="AQ71" i="36"/>
  <c r="AP44" i="36"/>
  <c r="AP61" i="36"/>
  <c r="AQ59" i="36"/>
  <c r="AQ34" i="36"/>
  <c r="AO50" i="36"/>
  <c r="AP59" i="36"/>
  <c r="AQ43" i="36"/>
  <c r="AQ75" i="36"/>
  <c r="AP64" i="36"/>
  <c r="AQ27" i="36"/>
  <c r="AO76" i="36"/>
  <c r="AP76" i="36"/>
  <c r="AQ33" i="36"/>
  <c r="AP71" i="36"/>
  <c r="AO48" i="36"/>
  <c r="AO75" i="36"/>
  <c r="AO27" i="36"/>
  <c r="AP20" i="36"/>
  <c r="AO25" i="36"/>
  <c r="AP48" i="36"/>
  <c r="AP50" i="36"/>
  <c r="AP60" i="36"/>
  <c r="AQ25" i="36"/>
  <c r="AO35" i="36"/>
  <c r="AP30" i="36"/>
  <c r="AO42" i="36"/>
  <c r="AP42" i="36"/>
  <c r="AP35" i="36"/>
  <c r="AO40" i="36"/>
  <c r="AP40" i="36"/>
  <c r="AP46" i="36"/>
  <c r="AO36" i="36"/>
  <c r="AO32" i="36"/>
  <c r="AQ26" i="36"/>
  <c r="AP36" i="36"/>
  <c r="AO44" i="36"/>
  <c r="AO52" i="36"/>
  <c r="AP38" i="36"/>
  <c r="AQ38" i="36"/>
  <c r="AQ30" i="36"/>
  <c r="AP28" i="36"/>
  <c r="AP34" i="36"/>
  <c r="AP26" i="36"/>
  <c r="AN15" i="36"/>
  <c r="AN12" i="36"/>
  <c r="AN13" i="36"/>
  <c r="AQ13" i="36" s="1"/>
  <c r="AN19" i="36"/>
  <c r="AO19" i="36" s="1"/>
  <c r="AN24" i="36"/>
  <c r="AN56" i="36"/>
  <c r="AN18" i="36"/>
  <c r="AN23" i="36"/>
  <c r="AP23" i="36" s="1"/>
  <c r="AN55" i="36"/>
  <c r="AN11" i="36"/>
  <c r="AQ11" i="36" s="1"/>
  <c r="AN17" i="36"/>
  <c r="AN22" i="36"/>
  <c r="AN54" i="36"/>
  <c r="AN10" i="36"/>
  <c r="AP10" i="36" s="1"/>
  <c r="AN16" i="36"/>
  <c r="AN21" i="36"/>
  <c r="AQ21" i="36" s="1"/>
  <c r="AN53" i="36"/>
  <c r="AN57" i="36"/>
  <c r="AN14" i="36"/>
  <c r="AQ23" i="36" l="1"/>
  <c r="AP19" i="36"/>
  <c r="AQ19" i="36"/>
  <c r="AP15" i="36"/>
  <c r="AO15" i="36"/>
  <c r="AQ15" i="36"/>
  <c r="AQ12" i="36"/>
  <c r="AO12" i="36"/>
  <c r="AP12" i="36"/>
  <c r="AO53" i="36"/>
  <c r="AP53" i="36"/>
  <c r="AQ53" i="36"/>
  <c r="AQ54" i="36"/>
  <c r="AO54" i="36"/>
  <c r="AP17" i="36"/>
  <c r="AO17" i="36"/>
  <c r="AO55" i="36"/>
  <c r="AQ55" i="36"/>
  <c r="AP55" i="36"/>
  <c r="AQ10" i="36"/>
  <c r="AQ56" i="36"/>
  <c r="AP56" i="36"/>
  <c r="AO56" i="36"/>
  <c r="AQ24" i="36"/>
  <c r="AO24" i="36"/>
  <c r="AP24" i="36"/>
  <c r="AP13" i="36"/>
  <c r="AO13" i="36"/>
  <c r="AP21" i="36"/>
  <c r="AO21" i="36"/>
  <c r="AO57" i="36"/>
  <c r="AQ57" i="36"/>
  <c r="AP57" i="36"/>
  <c r="AQ16" i="36"/>
  <c r="AO16" i="36"/>
  <c r="AP16" i="36"/>
  <c r="AO10" i="36"/>
  <c r="AO22" i="36"/>
  <c r="AP22" i="36"/>
  <c r="AQ22" i="36"/>
  <c r="AO11" i="36"/>
  <c r="AP11" i="36"/>
  <c r="AO23" i="36"/>
  <c r="AO18" i="36"/>
  <c r="AP18" i="36"/>
  <c r="AQ18" i="36"/>
  <c r="AP54" i="36"/>
  <c r="AQ17" i="36"/>
  <c r="AO14" i="36"/>
  <c r="AP14" i="36"/>
  <c r="AQ14" i="36"/>
  <c r="G30" i="33" l="1"/>
  <c r="F30" i="33" l="1"/>
  <c r="G34" i="33" l="1"/>
  <c r="C34" i="33" l="1"/>
  <c r="C27" i="33" l="1"/>
  <c r="C24" i="33" l="1"/>
  <c r="C12" i="33" l="1"/>
  <c r="C10" i="33" l="1"/>
  <c r="C32" i="33" l="1"/>
  <c r="C16" i="33" l="1"/>
  <c r="G32" i="33" l="1"/>
  <c r="C8" i="33"/>
  <c r="C7" i="33"/>
  <c r="C18" i="33"/>
  <c r="F32" i="33" l="1"/>
  <c r="C31" i="33" l="1"/>
  <c r="C28" i="33" l="1"/>
  <c r="C35" i="33" l="1"/>
  <c r="C13" i="33" l="1"/>
  <c r="G27" i="33" l="1"/>
  <c r="C25" i="33" l="1"/>
  <c r="C19" i="33"/>
  <c r="C14" i="33" l="1"/>
  <c r="C21" i="33" l="1"/>
  <c r="C23" i="33" l="1"/>
  <c r="C33" i="33" l="1"/>
  <c r="C15" i="33" l="1"/>
  <c r="C11" i="33"/>
  <c r="C22" i="33" l="1"/>
  <c r="G13" i="33" l="1"/>
  <c r="C30" i="33"/>
  <c r="C20" i="33" l="1"/>
  <c r="C9" i="33" l="1"/>
  <c r="J18" i="33" l="1"/>
  <c r="K18" i="33"/>
  <c r="G18" i="33"/>
  <c r="C29" i="33"/>
  <c r="F18" i="33" l="1"/>
  <c r="C26" i="33"/>
  <c r="C17" i="33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any additional details and / or justification.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3.xml><?xml version="1.0" encoding="utf-8"?>
<comments xmlns="http://schemas.openxmlformats.org/spreadsheetml/2006/main">
  <authors>
    <author>Florida Department of Education</author>
    <author>Ford, Shelly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  <comment ref="I83" authorId="1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CA2 Detail V121-I203</t>
        </r>
      </text>
    </comment>
  </commentList>
</comments>
</file>

<file path=xl/comments1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1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0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1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4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5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6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7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8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29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sharedStrings.xml><?xml version="1.0" encoding="utf-8"?>
<sst xmlns="http://schemas.openxmlformats.org/spreadsheetml/2006/main" count="8882" uniqueCount="348">
  <si>
    <t>The Florida College System</t>
  </si>
  <si>
    <t>Data Collection for Administrative Cost Report</t>
  </si>
  <si>
    <t>Account</t>
  </si>
  <si>
    <t>Name</t>
  </si>
  <si>
    <t>Administration?</t>
  </si>
  <si>
    <t>Administrative Amount</t>
  </si>
  <si>
    <t>Excluded Amount</t>
  </si>
  <si>
    <t>Data Validation</t>
  </si>
  <si>
    <t>Comments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</si>
  <si>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</si>
  <si>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</si>
  <si>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</si>
  <si>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</si>
  <si>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</si>
  <si>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</si>
  <si>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Yes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</si>
  <si>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</si>
  <si>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</si>
  <si>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</si>
  <si>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</si>
  <si>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</si>
  <si>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</si>
  <si>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</si>
  <si>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</si>
  <si>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No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</si>
  <si>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</si>
  <si>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</si>
  <si>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</si>
  <si>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</si>
  <si>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</si>
  <si>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</si>
  <si>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</si>
  <si>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</si>
  <si>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</si>
  <si>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</si>
  <si>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</si>
  <si>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</si>
  <si>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</si>
  <si>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</si>
  <si>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</si>
  <si>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</si>
  <si>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</si>
  <si>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</si>
  <si>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</si>
  <si>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</si>
  <si>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</si>
  <si>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</si>
  <si>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</si>
  <si>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</si>
  <si>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</si>
  <si>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</si>
  <si>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</si>
  <si>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</si>
  <si>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</si>
  <si>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</si>
  <si>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</si>
  <si>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</si>
  <si>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</si>
  <si>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</si>
  <si>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Partial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</si>
  <si>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</si>
  <si>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</si>
  <si>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</si>
  <si>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</si>
  <si>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</si>
  <si>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</si>
  <si>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</si>
  <si>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</si>
  <si>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</si>
  <si>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</si>
  <si>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</si>
  <si>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</si>
  <si>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</si>
  <si>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</si>
  <si>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</si>
  <si>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</si>
  <si>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</si>
  <si>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</si>
  <si>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</si>
  <si>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</si>
  <si>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</si>
  <si>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</si>
  <si>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</si>
  <si>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</si>
  <si>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</si>
  <si>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</si>
  <si>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</si>
  <si>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</si>
  <si>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</si>
  <si>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</si>
  <si>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</si>
  <si>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</si>
  <si>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</si>
  <si>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</si>
  <si>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</si>
  <si>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</si>
  <si>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</si>
  <si>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</si>
  <si>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</si>
  <si>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</si>
  <si>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</si>
  <si>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</si>
  <si>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</si>
  <si>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</si>
  <si>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</si>
  <si>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</si>
  <si>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</si>
  <si>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</si>
  <si>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</si>
  <si>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</si>
  <si>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</si>
  <si>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</si>
  <si>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</si>
  <si>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</si>
  <si>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</si>
  <si>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</si>
  <si>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</si>
  <si>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</si>
  <si>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</si>
  <si>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</si>
  <si>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</si>
  <si>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</si>
  <si>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</si>
  <si>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</si>
  <si>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</si>
  <si>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</si>
  <si>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</si>
  <si>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</si>
  <si>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</si>
  <si>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</si>
  <si>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</si>
  <si>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</si>
  <si>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</si>
  <si>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</si>
  <si>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</si>
  <si>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</si>
  <si>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</si>
  <si>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</si>
  <si>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</si>
  <si>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</si>
  <si>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</si>
  <si>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</si>
  <si>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</si>
  <si>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</si>
  <si>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</si>
  <si>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</si>
  <si>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</si>
  <si>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TOTAL</t>
  </si>
  <si>
    <t>Broward College</t>
  </si>
  <si>
    <t>College of Central Florida</t>
  </si>
  <si>
    <t>Chipola College</t>
  </si>
  <si>
    <t>Daytona State College</t>
  </si>
  <si>
    <t>Florida State College at Jacksonville</t>
  </si>
  <si>
    <t>Florida Keys Community College</t>
  </si>
  <si>
    <t>Gulf Coast State College</t>
  </si>
  <si>
    <t>Hillsborough Community College</t>
  </si>
  <si>
    <t>Indian River State College</t>
  </si>
  <si>
    <t>Florida Gateway College</t>
  </si>
  <si>
    <t>Lake-Sumter Community College</t>
  </si>
  <si>
    <t>State College of Florida, Manatee-Sarasota</t>
  </si>
  <si>
    <t>Miami Dade College</t>
  </si>
  <si>
    <t>North Florida Community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</si>
  <si>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</si>
  <si>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</si>
  <si>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</si>
  <si>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</si>
  <si>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</si>
  <si>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</si>
  <si>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</si>
  <si>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</si>
  <si>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</si>
  <si>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</si>
  <si>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</si>
  <si>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Florida College System</t>
  </si>
  <si>
    <t>THE FLORIDA COLLEGE SYSTEM</t>
  </si>
  <si>
    <t>COLLEGE</t>
  </si>
  <si>
    <t>ADMINISTRATIVE COST REPORT ANALYTICS</t>
  </si>
  <si>
    <t>FCS</t>
  </si>
  <si>
    <t>% OF INSTITUTIONAL SUPPORT EXCLUDED</t>
  </si>
  <si>
    <t>Total Institutional Support Expense from Cost Analysis:</t>
  </si>
  <si>
    <t>ADMINISTRATIVE COST REPORT SUMMARY ANALYTICS</t>
  </si>
  <si>
    <t>% EXCLUDED MATRIX</t>
  </si>
  <si>
    <t>ADMINISTRATIVE COST REPORT COMPARATIVE MATRICES</t>
  </si>
  <si>
    <t>Count of</t>
  </si>
  <si>
    <t>Total</t>
  </si>
  <si>
    <t>% of</t>
  </si>
  <si>
    <t>YES / NO / PARTIAL MATRIX (Yes means it is administrative)</t>
  </si>
  <si>
    <t>*Determined by reporting preponderance.</t>
  </si>
  <si>
    <t>FCS*</t>
  </si>
  <si>
    <t>Range:</t>
  </si>
  <si>
    <t>Highest:</t>
  </si>
  <si>
    <t>Lowest:</t>
  </si>
  <si>
    <t>*Sort all groupings by orange shaded columns after any changes to data</t>
  </si>
  <si>
    <t>ADMINISTRATIVE COST % OVER COST ANALYSIS TOTAL EXPENDITURES EXCLUDING TRANSFERS</t>
  </si>
  <si>
    <t>ADMINISTRATIVE COST PER FUNDABLE FTE</t>
  </si>
  <si>
    <t>ADMINISTRATIVE COST</t>
  </si>
  <si>
    <t>Eastern Florida State College</t>
  </si>
  <si>
    <t>Data Collection for the Administrative Cost Report</t>
  </si>
  <si>
    <t>COLLEGE NAME:</t>
  </si>
  <si>
    <t>Comments / Additional Details</t>
  </si>
  <si>
    <t>Total 6.0  INSTITUTIONAL SUPPORT reported from CA-2:</t>
  </si>
  <si>
    <t>Note: The amounts in cells G76 and G77 must be equal.</t>
  </si>
  <si>
    <t>Total Expense (Excluding Transfers) from Cost Analysis (CA-2):</t>
  </si>
  <si>
    <t>: Administrative Cost Percentage</t>
  </si>
  <si>
    <t>Prior Year's Data:</t>
  </si>
  <si>
    <t>AMOUNT CHANGE</t>
  </si>
  <si>
    <t>CHANGE OVER PRIOR YEAR</t>
  </si>
  <si>
    <t>Florida SouthWestern State College</t>
  </si>
  <si>
    <t>Pasco-Hernando State College</t>
  </si>
  <si>
    <t>Lake-Sumter State College</t>
  </si>
  <si>
    <t>Student labs and assistance</t>
  </si>
  <si>
    <t>Mailroom, postage</t>
  </si>
  <si>
    <t>Split between centralized and instructional support</t>
  </si>
  <si>
    <t>should be 14XXXXX - academic support</t>
  </si>
  <si>
    <t>Excluded Banking Fees</t>
  </si>
  <si>
    <t>Excluded Property Insurance</t>
  </si>
  <si>
    <t>Director, Alumni Relations</t>
  </si>
  <si>
    <t>Senior Director, Foundation Administration and Development</t>
  </si>
  <si>
    <t>Excluded bank service fees and merchant fees</t>
  </si>
  <si>
    <t>Director of OIT</t>
  </si>
  <si>
    <t>Merchant fees and bad debt expenses excluded</t>
  </si>
  <si>
    <t>Unemployment Compensation excluded</t>
  </si>
  <si>
    <t>Campus Provost</t>
  </si>
  <si>
    <t>Payroll Manager and Sr. Office Assistant</t>
  </si>
  <si>
    <t>Porter campus opening</t>
  </si>
  <si>
    <t>Less Athletics insurance costs</t>
  </si>
  <si>
    <t>Printed materials related to development of alumni</t>
  </si>
  <si>
    <t>Inst. Advancement</t>
  </si>
  <si>
    <t>excluded:  entire cashiering operation</t>
  </si>
  <si>
    <t>Directly related to institution</t>
  </si>
  <si>
    <t>Excluded cashier, collections and payroll costs</t>
  </si>
  <si>
    <t>Excluded credit card fees</t>
  </si>
  <si>
    <t>Excluded SPC Foundation development expenses</t>
  </si>
  <si>
    <t>Excluded central services at school level</t>
  </si>
  <si>
    <t>Liability/Unemployment Insurance</t>
  </si>
  <si>
    <t>Academic support</t>
  </si>
  <si>
    <t>Excluded SPC Foundation Alumni Costs</t>
  </si>
  <si>
    <t>Not funded by general revenue</t>
  </si>
  <si>
    <t>VP Academic Affairs, VP Assessment and Downtown Campus are excludable.</t>
  </si>
  <si>
    <t xml:space="preserve">These are multiple site necessitated administrators and are excludable. </t>
  </si>
  <si>
    <t>Institutional Research is College specific and therefore excludable.</t>
  </si>
  <si>
    <t>Planning Council and Committees are considered College specific.</t>
  </si>
  <si>
    <t>Student Financial Services and Grant accounting personnel, Bad Debt and Banking fees are College specific.</t>
  </si>
  <si>
    <t>IT functions are considered mainly student oriented with only 5% relevant to administration.</t>
  </si>
  <si>
    <t>Board tuition waiver benefit for the Admininstrative areas are College specific and considered excludable.</t>
  </si>
  <si>
    <t>College specific functions</t>
  </si>
  <si>
    <t>Workers Compensation, Unemployment Insurance</t>
  </si>
  <si>
    <t>Criminal Justice Institute considered College specific.</t>
  </si>
  <si>
    <t>Excluded Promotional activities not funded by State Appropriations.</t>
  </si>
  <si>
    <t>Endowment/Fundraising/Grant Administration are College specific and excludable.</t>
  </si>
  <si>
    <t>Excluded all Grants Office expenses</t>
  </si>
  <si>
    <t>These are reported as Technology expenditures on the TEA report</t>
  </si>
  <si>
    <t>Excluded Reemployment (formerly known as Unemployment) Compensation</t>
  </si>
  <si>
    <t>Interdepartment recharges</t>
  </si>
  <si>
    <t>Operational/Support functions</t>
  </si>
  <si>
    <t>Copier expenses</t>
  </si>
  <si>
    <t>Support for faculty, student services functions, finance functions related to cashiering and billing, comparable to exclusion of other colleges</t>
  </si>
  <si>
    <t>Marketing/advertising, recruiting potential students</t>
  </si>
  <si>
    <t>Support for Faculty pursuing grant funding</t>
  </si>
  <si>
    <t>Excluded: Sick and vacation payout for instructional and non-admin employees</t>
  </si>
  <si>
    <t>unemployment benefits</t>
  </si>
  <si>
    <t>Excluded: College Activities Funds, Marketing and PR Expenses</t>
  </si>
  <si>
    <t>Excluded: CF Foundation reimbursable expenses</t>
  </si>
  <si>
    <t>Removed Cashiers and all Operating costs. Kept Bursar Salary and Benefits</t>
  </si>
  <si>
    <t>Manager, Grants Administration and Development</t>
  </si>
  <si>
    <t>Bursar and Accounts Receivable clerk</t>
  </si>
  <si>
    <t>College wide Memberships/ Program memberships charged to individual departments and program accounts</t>
  </si>
  <si>
    <t>excluded:  bank mobile student card charges</t>
  </si>
  <si>
    <t>Student Accounting</t>
  </si>
  <si>
    <t>Excluded Workers Comp and General Liability Insurance.</t>
  </si>
  <si>
    <t>Central services at school level, mailroom at each campus</t>
  </si>
  <si>
    <t>Central services at school level, continuing education division</t>
  </si>
  <si>
    <t>Most is instructional.  Assign 20% to Administrative.</t>
  </si>
  <si>
    <t>Excludes Exp related to College grant &amp; auxiliary services accounting</t>
  </si>
  <si>
    <t>Excludes Exp associated with Student Cashiering &amp; Student Accounts</t>
  </si>
  <si>
    <t>Excludes 70% exp assoc with support for Stu Services, labs &amp; instructional support</t>
  </si>
  <si>
    <t>Excludes 70% exp assoc with support for Instruction &amp; instructional support</t>
  </si>
  <si>
    <t>FY 2017-18</t>
  </si>
  <si>
    <t>Campus Provosts tab1.2(18)</t>
  </si>
  <si>
    <t>Bank fees and Bad Debt Expense</t>
  </si>
  <si>
    <t>yes</t>
  </si>
  <si>
    <t>no</t>
  </si>
  <si>
    <t xml:space="preserve">college wide  </t>
  </si>
  <si>
    <t>Student based reporting</t>
  </si>
  <si>
    <t>Excluded: College Wide</t>
  </si>
  <si>
    <t>service contracts</t>
  </si>
  <si>
    <t>college wide</t>
  </si>
  <si>
    <t>collection cost, bank fees, maint service</t>
  </si>
  <si>
    <t>student benefits</t>
  </si>
  <si>
    <t>Excludes cashiers &amp; merchant service fees</t>
  </si>
  <si>
    <t>Excludes R&amp;M and split between instructional support</t>
  </si>
  <si>
    <t>Some duties would be at school level for DSB's</t>
  </si>
  <si>
    <t>One campus - would be at school level for DSB's</t>
  </si>
  <si>
    <t>Copy paper/copier rental, etc. campus-wide</t>
  </si>
  <si>
    <t>Mostly used for student activities including athletics &amp; exclude capital outlay</t>
  </si>
  <si>
    <t>Bad debt expense &amp; unemployment compensation</t>
  </si>
  <si>
    <t>Athletic insurance &amp; property casualty insurance</t>
  </si>
  <si>
    <t>Costs represent private financial aid collections and distributions</t>
  </si>
  <si>
    <t>Most work is program specific PR not general admin.</t>
  </si>
  <si>
    <t>Director, Governmental Relations</t>
  </si>
  <si>
    <t>Regional Vice Presidents</t>
  </si>
  <si>
    <t>Institutional Research &amp; Assessment Department</t>
  </si>
  <si>
    <t>Excluded Bursar, Collection Services, Bad Debt Expenses, Bank Fees</t>
  </si>
  <si>
    <t>Excluded Acreditation Expenses, Marketing Personnel</t>
  </si>
  <si>
    <t>Exclude Bad Debt Expense and Credit Card Costs: Exclude AR Staff</t>
  </si>
  <si>
    <t>Excluded bank and credit card processing fees.</t>
  </si>
  <si>
    <t>Excluded 25% for drawing of federal funds and reconciliation of financial aid.</t>
  </si>
  <si>
    <t>Student check processing.</t>
  </si>
  <si>
    <t>Relief cashier.</t>
  </si>
  <si>
    <t>Nos</t>
  </si>
  <si>
    <t>SACSCOC QEP</t>
  </si>
  <si>
    <t>Attorney and Paralegal, swicht to contracted service in Ocotober of 2017</t>
  </si>
  <si>
    <t>VP Finance &amp; Auxliary, AVP Admin, Exec Admin Assistant</t>
  </si>
  <si>
    <t>Excluded: Merchant Fees, Higher One, Nelnet ($168,061)</t>
  </si>
  <si>
    <t>AR staff, student fee write-offs ($320,106)</t>
  </si>
  <si>
    <t>V Fin &amp; Auxiliary, AVP Admin, Exec Admin Asst</t>
  </si>
  <si>
    <t>SACS Accreditation Expenses</t>
  </si>
  <si>
    <t>Excluded:  admin staff, programming staff and consortium fees</t>
  </si>
  <si>
    <t>Excluded:  computer operations for entire college</t>
  </si>
  <si>
    <t>Excluded: networking staff and operations for entire college</t>
  </si>
  <si>
    <t>Excluded: telephone operations for the entire college</t>
  </si>
  <si>
    <t>Excluded:  copier costs for alllocations</t>
  </si>
  <si>
    <t>Excluded:  small car fleet, three buses, mowers, golf carts</t>
  </si>
  <si>
    <t>partial</t>
  </si>
  <si>
    <t>Excluded:  bad debt expense, SBA bond admin, unemployment comp</t>
  </si>
  <si>
    <t>Excluded:  not related to buildings or fixtures</t>
  </si>
  <si>
    <t>Excluded: college wide graduation</t>
  </si>
  <si>
    <t>Excluded:  college wide staff development expenses</t>
  </si>
  <si>
    <t>Excluded:  college wide alumni office</t>
  </si>
  <si>
    <t>Excluded:  college wide advertising, foundaton &amp; student records</t>
  </si>
  <si>
    <t>Excluded:  foundation expenses</t>
  </si>
  <si>
    <t>Cashiers, A/R staf and bank charges not comparable to K-12</t>
  </si>
  <si>
    <t>Assign 50% to Administrative</t>
  </si>
  <si>
    <t>Excluded Bank and Merchange fees: $258,304 and Bad Debt:$685,352</t>
  </si>
  <si>
    <t xml:space="preserve">Excluded advertising and related production and design expenses. </t>
  </si>
  <si>
    <t>campus presidents excluded as parallel to school principal</t>
  </si>
  <si>
    <t>instructional support services/school administration support services</t>
  </si>
  <si>
    <t>related to collection of tuition &amp; fees</t>
  </si>
  <si>
    <t>excluded merchant fees &amp; refund mgmt program fees</t>
  </si>
  <si>
    <t>support for faculty/student services pursuing grant funding</t>
  </si>
  <si>
    <t>support for faculty/student services pursuing grant funding plus student activity fee monitoring</t>
  </si>
  <si>
    <t>includes bad debt, campus copier rentals</t>
  </si>
  <si>
    <t>not funded by GR; transfer in from auxiliary funds</t>
  </si>
  <si>
    <t>student insurance</t>
  </si>
  <si>
    <t>2017-2018</t>
  </si>
  <si>
    <t>2017-18 FTE-3</t>
  </si>
  <si>
    <t>2016-17 ADMINISTRATIVE COST % OVER COST ANALYSIS TOTAL EXPENDITURES EXCLUDING TRANSFERS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</si>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</sst>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12"/>
      <color theme="1"/>
      <name val="Arial"/>
      <family val="2"/>
    </font>
    <font>
      <i/>
      <sz val="11"/>
      <color theme="5" tint="-0.249977111117893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0" fillId="0" borderId="0"/>
    <xf numFmtId="44" fontId="10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14" applyNumberFormat="0" applyAlignment="0" applyProtection="0"/>
    <xf numFmtId="0" fontId="30" fillId="12" borderId="15" applyNumberFormat="0" applyAlignment="0" applyProtection="0"/>
    <xf numFmtId="0" fontId="31" fillId="12" borderId="14" applyNumberFormat="0" applyAlignment="0" applyProtection="0"/>
    <xf numFmtId="0" fontId="32" fillId="0" borderId="16" applyNumberFormat="0" applyFill="0" applyAlignment="0" applyProtection="0"/>
    <xf numFmtId="0" fontId="33" fillId="13" borderId="17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3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6" fillId="38" borderId="0" applyNumberFormat="0" applyBorder="0" applyAlignment="0" applyProtection="0"/>
    <xf numFmtId="0" fontId="2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0"/>
    <xf numFmtId="0" fontId="1" fillId="14" borderId="18" applyNumberFormat="0" applyFont="0" applyAlignment="0" applyProtection="0"/>
  </cellStyleXfs>
  <cellXfs count="159">
    <xf numFmtId="0" fontId="0" fillId="0" borderId="0" xfId="0"/>
    <xf numFmtId="0" fontId="0" fillId="0" borderId="0" xfId="0" applyFill="1" applyProtection="1"/>
    <xf numFmtId="3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 applyProtection="1">
      <alignment horizontal="center"/>
    </xf>
    <xf numFmtId="0" fontId="7" fillId="0" borderId="2" xfId="0" applyFont="1" applyFill="1" applyBorder="1" applyProtection="1"/>
    <xf numFmtId="0" fontId="2" fillId="0" borderId="2" xfId="0" applyFont="1" applyFill="1" applyBorder="1" applyProtection="1"/>
    <xf numFmtId="43" fontId="2" fillId="0" borderId="2" xfId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0" fillId="0" borderId="2" xfId="0" applyFill="1" applyBorder="1" applyAlignment="1" applyProtection="1">
      <alignment vertical="center"/>
    </xf>
    <xf numFmtId="0" fontId="0" fillId="0" borderId="2" xfId="0" applyFill="1" applyBorder="1" applyProtection="1"/>
    <xf numFmtId="43" fontId="0" fillId="0" borderId="2" xfId="1" applyFont="1" applyFill="1" applyBorder="1" applyProtection="1"/>
    <xf numFmtId="0" fontId="0" fillId="0" borderId="2" xfId="0" applyFill="1" applyBorder="1" applyAlignment="1" applyProtection="1">
      <alignment horizontal="left"/>
    </xf>
    <xf numFmtId="44" fontId="0" fillId="0" borderId="2" xfId="2" applyFont="1" applyFill="1" applyBorder="1" applyProtection="1"/>
    <xf numFmtId="0" fontId="0" fillId="0" borderId="2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left" wrapText="1"/>
    </xf>
    <xf numFmtId="44" fontId="0" fillId="4" borderId="2" xfId="2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44" fontId="0" fillId="4" borderId="2" xfId="2" quotePrefix="1" applyFont="1" applyFill="1" applyBorder="1" applyProtection="1">
      <protection locked="0"/>
    </xf>
    <xf numFmtId="0" fontId="0" fillId="0" borderId="2" xfId="0" applyFill="1" applyBorder="1" applyAlignment="1" applyProtection="1"/>
    <xf numFmtId="43" fontId="0" fillId="0" borderId="2" xfId="1" applyFont="1" applyFill="1" applyBorder="1" applyAlignment="1" applyProtection="1"/>
    <xf numFmtId="44" fontId="0" fillId="4" borderId="2" xfId="2" applyFont="1" applyFill="1" applyBorder="1" applyAlignment="1" applyProtection="1">
      <alignment wrapText="1"/>
      <protection locked="0"/>
    </xf>
    <xf numFmtId="10" fontId="0" fillId="0" borderId="2" xfId="3" applyNumberFormat="1" applyFont="1" applyFill="1" applyBorder="1" applyProtection="1"/>
    <xf numFmtId="43" fontId="2" fillId="0" borderId="2" xfId="1" applyFont="1" applyFill="1" applyBorder="1" applyProtection="1"/>
    <xf numFmtId="44" fontId="2" fillId="0" borderId="2" xfId="2" applyFont="1" applyFill="1" applyBorder="1" applyAlignment="1" applyProtection="1">
      <alignment horizontal="center"/>
    </xf>
    <xf numFmtId="164" fontId="2" fillId="0" borderId="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/>
    </xf>
    <xf numFmtId="43" fontId="0" fillId="0" borderId="0" xfId="1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10" fontId="0" fillId="0" borderId="0" xfId="3" applyNumberFormat="1" applyFont="1" applyFill="1" applyAlignment="1" applyProtection="1">
      <alignment horizontal="center"/>
    </xf>
    <xf numFmtId="0" fontId="10" fillId="0" borderId="0" xfId="5"/>
    <xf numFmtId="0" fontId="10" fillId="0" borderId="0" xfId="5" applyFont="1"/>
    <xf numFmtId="0" fontId="10" fillId="0" borderId="0" xfId="5" applyFont="1" applyBorder="1"/>
    <xf numFmtId="0" fontId="12" fillId="0" borderId="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 wrapText="1"/>
    </xf>
    <xf numFmtId="0" fontId="12" fillId="0" borderId="2" xfId="5" applyFont="1" applyBorder="1"/>
    <xf numFmtId="0" fontId="12" fillId="0" borderId="2" xfId="5" applyFont="1" applyFill="1" applyBorder="1"/>
    <xf numFmtId="0" fontId="13" fillId="0" borderId="0" xfId="5" applyFont="1" applyBorder="1"/>
    <xf numFmtId="0" fontId="14" fillId="0" borderId="0" xfId="5" applyFont="1"/>
    <xf numFmtId="10" fontId="12" fillId="0" borderId="2" xfId="3" applyNumberFormat="1" applyFont="1" applyBorder="1"/>
    <xf numFmtId="0" fontId="0" fillId="0" borderId="0" xfId="0" applyFill="1" applyAlignment="1" applyProtection="1">
      <alignment horizontal="right"/>
    </xf>
    <xf numFmtId="3" fontId="0" fillId="0" borderId="0" xfId="0" applyNumberFormat="1" applyFill="1" applyProtection="1"/>
    <xf numFmtId="39" fontId="0" fillId="0" borderId="0" xfId="0" applyNumberFormat="1" applyFill="1" applyProtection="1"/>
    <xf numFmtId="10" fontId="0" fillId="0" borderId="0" xfId="3" applyNumberFormat="1" applyFont="1" applyFill="1" applyProtection="1"/>
    <xf numFmtId="0" fontId="11" fillId="0" borderId="0" xfId="5" applyFont="1" applyBorder="1" applyAlignment="1">
      <alignment horizontal="center"/>
    </xf>
    <xf numFmtId="3" fontId="0" fillId="0" borderId="0" xfId="0" applyNumberFormat="1" applyFill="1" applyAlignment="1" applyProtection="1">
      <alignment horizontal="center"/>
    </xf>
    <xf numFmtId="0" fontId="12" fillId="3" borderId="2" xfId="5" applyFont="1" applyFill="1" applyBorder="1"/>
    <xf numFmtId="0" fontId="10" fillId="0" borderId="2" xfId="5" applyBorder="1"/>
    <xf numFmtId="0" fontId="11" fillId="0" borderId="0" xfId="5" applyFont="1"/>
    <xf numFmtId="0" fontId="10" fillId="0" borderId="2" xfId="5" applyBorder="1" applyAlignment="1">
      <alignment horizontal="center"/>
    </xf>
    <xf numFmtId="0" fontId="12" fillId="0" borderId="2" xfId="5" applyFont="1" applyBorder="1" applyAlignment="1">
      <alignment horizontal="left"/>
    </xf>
    <xf numFmtId="0" fontId="12" fillId="0" borderId="2" xfId="5" applyFont="1" applyFill="1" applyBorder="1" applyAlignment="1">
      <alignment horizontal="left"/>
    </xf>
    <xf numFmtId="9" fontId="10" fillId="0" borderId="2" xfId="3" applyFont="1" applyBorder="1"/>
    <xf numFmtId="9" fontId="10" fillId="3" borderId="2" xfId="3" applyFont="1" applyFill="1" applyBorder="1"/>
    <xf numFmtId="165" fontId="10" fillId="3" borderId="0" xfId="3" applyNumberFormat="1" applyFont="1" applyFill="1"/>
    <xf numFmtId="0" fontId="10" fillId="0" borderId="0" xfId="5" applyFill="1"/>
    <xf numFmtId="165" fontId="10" fillId="0" borderId="0" xfId="3" applyNumberFormat="1" applyFont="1" applyFill="1"/>
    <xf numFmtId="10" fontId="10" fillId="0" borderId="0" xfId="5" applyNumberFormat="1"/>
    <xf numFmtId="0" fontId="10" fillId="0" borderId="0" xfId="5" applyAlignment="1">
      <alignment horizontal="right"/>
    </xf>
    <xf numFmtId="166" fontId="10" fillId="0" borderId="2" xfId="2" applyNumberFormat="1" applyFont="1" applyBorder="1"/>
    <xf numFmtId="164" fontId="10" fillId="0" borderId="0" xfId="1" applyNumberFormat="1" applyFont="1"/>
    <xf numFmtId="166" fontId="10" fillId="0" borderId="0" xfId="2" applyNumberFormat="1" applyFont="1"/>
    <xf numFmtId="0" fontId="12" fillId="6" borderId="2" xfId="5" applyFont="1" applyFill="1" applyBorder="1" applyAlignment="1">
      <alignment horizontal="center" vertical="center" wrapText="1"/>
    </xf>
    <xf numFmtId="0" fontId="10" fillId="0" borderId="0" xfId="5" applyBorder="1"/>
    <xf numFmtId="7" fontId="12" fillId="0" borderId="2" xfId="2" applyNumberFormat="1" applyFont="1" applyBorder="1" applyAlignment="1"/>
    <xf numFmtId="10" fontId="12" fillId="0" borderId="2" xfId="3" applyNumberFormat="1" applyFont="1" applyBorder="1" applyAlignment="1"/>
    <xf numFmtId="164" fontId="12" fillId="0" borderId="2" xfId="1" applyNumberFormat="1" applyFont="1" applyBorder="1" applyAlignment="1"/>
    <xf numFmtId="164" fontId="12" fillId="5" borderId="2" xfId="1" applyNumberFormat="1" applyFont="1" applyFill="1" applyBorder="1" applyAlignment="1" applyProtection="1"/>
    <xf numFmtId="7" fontId="12" fillId="5" borderId="2" xfId="2" applyNumberFormat="1" applyFont="1" applyFill="1" applyBorder="1" applyAlignment="1" applyProtection="1"/>
    <xf numFmtId="0" fontId="12" fillId="7" borderId="2" xfId="5" applyFont="1" applyFill="1" applyBorder="1"/>
    <xf numFmtId="0" fontId="12" fillId="3" borderId="2" xfId="5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Fill="1" applyAlignment="1" applyProtection="1">
      <alignment horizontal="center"/>
    </xf>
    <xf numFmtId="166" fontId="12" fillId="0" borderId="2" xfId="5" applyNumberFormat="1" applyFont="1" applyBorder="1"/>
    <xf numFmtId="166" fontId="12" fillId="0" borderId="2" xfId="5" applyNumberFormat="1" applyFont="1" applyFill="1" applyBorder="1"/>
    <xf numFmtId="0" fontId="0" fillId="0" borderId="0" xfId="0" applyAlignment="1"/>
    <xf numFmtId="3" fontId="16" fillId="2" borderId="0" xfId="0" applyNumberFormat="1" applyFont="1" applyFill="1" applyBorder="1" applyAlignment="1" applyProtection="1">
      <alignment horizontal="left"/>
    </xf>
    <xf numFmtId="0" fontId="17" fillId="0" borderId="0" xfId="0" applyFont="1" applyFill="1" applyProtection="1"/>
    <xf numFmtId="0" fontId="10" fillId="0" borderId="2" xfId="0" applyFont="1" applyFill="1" applyBorder="1" applyAlignment="1" applyProtection="1">
      <alignment horizontal="left" wrapText="1"/>
      <protection locked="0"/>
    </xf>
    <xf numFmtId="0" fontId="10" fillId="4" borderId="2" xfId="0" applyFont="1" applyFill="1" applyBorder="1" applyProtection="1">
      <protection locked="0"/>
    </xf>
    <xf numFmtId="44" fontId="18" fillId="0" borderId="2" xfId="2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right"/>
    </xf>
    <xf numFmtId="44" fontId="11" fillId="0" borderId="2" xfId="2" applyFont="1" applyFill="1" applyBorder="1" applyAlignment="1" applyProtection="1">
      <alignment horizontal="center"/>
    </xf>
    <xf numFmtId="10" fontId="0" fillId="0" borderId="2" xfId="3" applyNumberFormat="1" applyFont="1" applyFill="1" applyBorder="1" applyAlignment="1" applyProtection="1">
      <alignment horizontal="center"/>
    </xf>
    <xf numFmtId="0" fontId="15" fillId="0" borderId="0" xfId="0" applyFont="1" applyFill="1" applyProtection="1"/>
    <xf numFmtId="10" fontId="10" fillId="0" borderId="2" xfId="3" applyNumberFormat="1" applyFont="1" applyFill="1" applyBorder="1" applyProtection="1"/>
    <xf numFmtId="0" fontId="10" fillId="0" borderId="0" xfId="0" applyFont="1" applyFill="1" applyProtection="1"/>
    <xf numFmtId="44" fontId="10" fillId="4" borderId="2" xfId="6" applyFont="1" applyFill="1" applyBorder="1" applyProtection="1">
      <protection locked="0"/>
    </xf>
    <xf numFmtId="44" fontId="0" fillId="0" borderId="2" xfId="6" applyFont="1" applyFill="1" applyBorder="1" applyProtection="1"/>
    <xf numFmtId="44" fontId="0" fillId="4" borderId="2" xfId="6" applyFont="1" applyFill="1" applyBorder="1" applyProtection="1">
      <protection locked="0"/>
    </xf>
    <xf numFmtId="44" fontId="0" fillId="4" borderId="2" xfId="6" quotePrefix="1" applyFont="1" applyFill="1" applyBorder="1" applyProtection="1">
      <protection locked="0"/>
    </xf>
    <xf numFmtId="44" fontId="0" fillId="4" borderId="2" xfId="6" applyFont="1" applyFill="1" applyBorder="1" applyAlignment="1" applyProtection="1">
      <alignment wrapText="1"/>
      <protection locked="0"/>
    </xf>
    <xf numFmtId="44" fontId="18" fillId="0" borderId="2" xfId="6" applyFont="1" applyFill="1" applyBorder="1" applyAlignment="1" applyProtection="1">
      <alignment horizontal="center"/>
    </xf>
    <xf numFmtId="44" fontId="11" fillId="0" borderId="2" xfId="6" applyFont="1" applyFill="1" applyBorder="1" applyAlignment="1" applyProtection="1">
      <alignment horizontal="center"/>
    </xf>
    <xf numFmtId="0" fontId="19" fillId="0" borderId="2" xfId="0" applyFont="1" applyFill="1" applyBorder="1" applyAlignment="1" applyProtection="1">
      <alignment horizontal="left" wrapText="1"/>
      <protection locked="0"/>
    </xf>
    <xf numFmtId="44" fontId="0" fillId="4" borderId="2" xfId="6" applyNumberFormat="1" applyFont="1" applyFill="1" applyBorder="1" applyProtection="1">
      <protection locked="0"/>
    </xf>
    <xf numFmtId="44" fontId="0" fillId="0" borderId="2" xfId="6" applyNumberFormat="1" applyFont="1" applyFill="1" applyBorder="1" applyProtection="1"/>
    <xf numFmtId="9" fontId="0" fillId="0" borderId="2" xfId="0" applyNumberFormat="1" applyFill="1" applyBorder="1" applyAlignment="1" applyProtection="1">
      <alignment horizontal="left" wrapText="1"/>
      <protection locked="0"/>
    </xf>
    <xf numFmtId="44" fontId="18" fillId="0" borderId="2" xfId="6" applyNumberFormat="1" applyFont="1" applyFill="1" applyBorder="1" applyAlignment="1" applyProtection="1">
      <alignment horizontal="center"/>
    </xf>
    <xf numFmtId="44" fontId="0" fillId="0" borderId="0" xfId="0" applyNumberFormat="1" applyFill="1" applyProtection="1"/>
    <xf numFmtId="0" fontId="12" fillId="0" borderId="2" xfId="5" applyFont="1" applyFill="1" applyBorder="1" applyAlignment="1">
      <alignment horizontal="center" vertical="center" wrapText="1"/>
    </xf>
    <xf numFmtId="10" fontId="10" fillId="0" borderId="2" xfId="5" applyNumberFormat="1" applyBorder="1"/>
    <xf numFmtId="0" fontId="10" fillId="0" borderId="3" xfId="5" applyBorder="1"/>
    <xf numFmtId="0" fontId="10" fillId="0" borderId="4" xfId="5" applyBorder="1"/>
    <xf numFmtId="0" fontId="12" fillId="0" borderId="5" xfId="5" applyFont="1" applyFill="1" applyBorder="1" applyAlignment="1">
      <alignment horizontal="center" vertical="center" wrapText="1"/>
    </xf>
    <xf numFmtId="0" fontId="12" fillId="0" borderId="6" xfId="5" applyFont="1" applyFill="1" applyBorder="1" applyAlignment="1">
      <alignment horizontal="center" vertical="center" wrapText="1"/>
    </xf>
    <xf numFmtId="10" fontId="12" fillId="0" borderId="5" xfId="3" applyNumberFormat="1" applyFont="1" applyBorder="1" applyAlignment="1"/>
    <xf numFmtId="10" fontId="10" fillId="0" borderId="6" xfId="5" applyNumberFormat="1" applyBorder="1"/>
    <xf numFmtId="0" fontId="13" fillId="0" borderId="7" xfId="5" applyFont="1" applyBorder="1"/>
    <xf numFmtId="0" fontId="10" fillId="0" borderId="8" xfId="5" applyBorder="1"/>
    <xf numFmtId="10" fontId="10" fillId="0" borderId="7" xfId="5" applyNumberFormat="1" applyBorder="1"/>
    <xf numFmtId="10" fontId="10" fillId="0" borderId="9" xfId="5" applyNumberFormat="1" applyBorder="1"/>
    <xf numFmtId="0" fontId="10" fillId="0" borderId="10" xfId="5" applyBorder="1"/>
    <xf numFmtId="0" fontId="3" fillId="0" borderId="0" xfId="0" applyFont="1" applyFill="1" applyAlignment="1" applyProtection="1">
      <alignment horizontal="center"/>
    </xf>
    <xf numFmtId="44" fontId="21" fillId="4" borderId="2" xfId="6" applyFont="1" applyFill="1" applyBorder="1" applyProtection="1">
      <protection locked="0"/>
    </xf>
    <xf numFmtId="8" fontId="2" fillId="0" borderId="0" xfId="0" applyNumberFormat="1" applyFont="1" applyFill="1" applyProtection="1"/>
    <xf numFmtId="8" fontId="0" fillId="0" borderId="0" xfId="0" applyNumberFormat="1" applyFill="1" applyProtection="1"/>
    <xf numFmtId="164" fontId="2" fillId="0" borderId="2" xfId="48" applyNumberFormat="1" applyFont="1" applyFill="1" applyBorder="1" applyAlignment="1" applyProtection="1">
      <alignment horizontal="center"/>
    </xf>
    <xf numFmtId="10" fontId="0" fillId="0" borderId="2" xfId="49" applyNumberFormat="1" applyFont="1" applyFill="1" applyBorder="1" applyAlignment="1" applyProtection="1">
      <alignment horizontal="center"/>
    </xf>
    <xf numFmtId="44" fontId="1" fillId="0" borderId="2" xfId="2" applyFont="1" applyFill="1" applyBorder="1" applyProtection="1"/>
    <xf numFmtId="0" fontId="1" fillId="0" borderId="2" xfId="0" applyFont="1" applyFill="1" applyBorder="1" applyProtection="1"/>
    <xf numFmtId="44" fontId="1" fillId="4" borderId="2" xfId="2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21" fillId="4" borderId="2" xfId="5" applyFont="1" applyFill="1" applyBorder="1" applyProtection="1">
      <protection locked="0"/>
    </xf>
    <xf numFmtId="44" fontId="21" fillId="4" borderId="2" xfId="6" quotePrefix="1" applyFont="1" applyFill="1" applyBorder="1" applyProtection="1">
      <protection locked="0"/>
    </xf>
    <xf numFmtId="44" fontId="21" fillId="4" borderId="2" xfId="6" applyFont="1" applyFill="1" applyBorder="1" applyAlignment="1" applyProtection="1">
      <alignment wrapText="1"/>
      <protection locked="0"/>
    </xf>
    <xf numFmtId="44" fontId="1" fillId="0" borderId="2" xfId="6" applyFont="1" applyFill="1" applyBorder="1" applyProtection="1"/>
    <xf numFmtId="0" fontId="1" fillId="0" borderId="2" xfId="0" applyFont="1" applyFill="1" applyBorder="1" applyAlignment="1" applyProtection="1">
      <alignment horizontal="left" wrapText="1"/>
    </xf>
    <xf numFmtId="44" fontId="1" fillId="4" borderId="2" xfId="6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 wrapText="1"/>
      <protection locked="0"/>
    </xf>
    <xf numFmtId="44" fontId="1" fillId="4" borderId="2" xfId="6" quotePrefix="1" applyFont="1" applyFill="1" applyBorder="1" applyProtection="1">
      <protection locked="0"/>
    </xf>
    <xf numFmtId="44" fontId="1" fillId="4" borderId="2" xfId="6" applyFont="1" applyFill="1" applyBorder="1" applyAlignment="1" applyProtection="1">
      <alignment wrapText="1"/>
      <protection locked="0"/>
    </xf>
    <xf numFmtId="0" fontId="21" fillId="0" borderId="2" xfId="0" applyFont="1" applyFill="1" applyBorder="1" applyAlignment="1" applyProtection="1">
      <alignment horizontal="left" wrapText="1"/>
      <protection locked="0"/>
    </xf>
    <xf numFmtId="0" fontId="21" fillId="0" borderId="2" xfId="5" applyFont="1" applyFill="1" applyBorder="1" applyAlignment="1" applyProtection="1">
      <alignment horizontal="left" wrapText="1"/>
      <protection locked="0"/>
    </xf>
    <xf numFmtId="0" fontId="21" fillId="4" borderId="2" xfId="0" applyFont="1" applyFill="1" applyBorder="1" applyProtection="1">
      <protection locked="0"/>
    </xf>
    <xf numFmtId="6" fontId="10" fillId="0" borderId="0" xfId="5" applyNumberFormat="1"/>
    <xf numFmtId="3" fontId="10" fillId="0" borderId="0" xfId="5" applyNumberFormat="1"/>
    <xf numFmtId="8" fontId="10" fillId="0" borderId="0" xfId="5" applyNumberFormat="1"/>
    <xf numFmtId="2" fontId="10" fillId="0" borderId="0" xfId="5" applyNumberFormat="1"/>
    <xf numFmtId="44" fontId="11" fillId="0" borderId="2" xfId="6" applyNumberFormat="1" applyFont="1" applyFill="1" applyBorder="1" applyAlignment="1" applyProtection="1">
      <alignment horizontal="center"/>
    </xf>
    <xf numFmtId="0" fontId="3" fillId="0" borderId="0" xfId="0" applyFont="1" applyFill="1" applyAlignment="1" applyProtection="1"/>
    <xf numFmtId="0" fontId="3" fillId="0" borderId="0" xfId="0" applyFont="1" applyFill="1" applyAlignment="1" applyProtection="1">
      <alignment horizontal="left" indent="43"/>
    </xf>
    <xf numFmtId="0" fontId="3" fillId="0" borderId="0" xfId="0" applyFont="1" applyFill="1" applyAlignment="1" applyProtection="1">
      <alignment horizontal="left" indent="40"/>
    </xf>
    <xf numFmtId="0" fontId="11" fillId="0" borderId="0" xfId="5" applyFont="1" applyBorder="1" applyAlignment="1"/>
    <xf numFmtId="0" fontId="11" fillId="0" borderId="0" xfId="5" applyFont="1" applyBorder="1" applyAlignment="1">
      <alignment horizontal="left" indent="5"/>
    </xf>
    <xf numFmtId="0" fontId="11" fillId="0" borderId="0" xfId="5" applyFont="1" applyBorder="1" applyAlignment="1">
      <alignment horizontal="left" indent="9"/>
    </xf>
    <xf numFmtId="0" fontId="0" fillId="0" borderId="0" xfId="0" applyAlignment="1">
      <alignment horizontal="left" indent="11"/>
    </xf>
    <xf numFmtId="0" fontId="11" fillId="0" borderId="0" xfId="5" applyFont="1" applyBorder="1" applyAlignment="1">
      <alignment horizontal="left" indent="15"/>
    </xf>
    <xf numFmtId="0" fontId="11" fillId="0" borderId="0" xfId="5" applyFont="1" applyBorder="1" applyAlignment="1">
      <alignment horizontal="left" indent="21"/>
    </xf>
    <xf numFmtId="0" fontId="11" fillId="0" borderId="0" xfId="5" applyFont="1" applyBorder="1" applyAlignment="1">
      <alignment horizontal="left" indent="27"/>
    </xf>
    <xf numFmtId="0" fontId="11" fillId="0" borderId="0" xfId="5" applyFont="1" applyBorder="1" applyAlignment="1">
      <alignment horizontal="left" indent="31"/>
    </xf>
    <xf numFmtId="0" fontId="11" fillId="0" borderId="0" xfId="5" applyFont="1" applyBorder="1" applyAlignment="1">
      <alignment horizontal="left" indent="33"/>
    </xf>
    <xf numFmtId="0" fontId="11" fillId="0" borderId="0" xfId="5" applyFont="1" applyBorder="1" applyAlignment="1">
      <alignment horizontal="left" indent="38"/>
    </xf>
    <xf numFmtId="0" fontId="3" fillId="0" borderId="0" xfId="0" applyFont="1" applyFill="1" applyAlignment="1" applyProtection="1">
      <alignment horizontal="left" indent="22"/>
    </xf>
    <xf numFmtId="0" fontId="3" fillId="0" borderId="0" xfId="0" applyFont="1" applyFill="1" applyAlignment="1" applyProtection="1">
      <alignment horizontal="left" indent="25"/>
    </xf>
    <xf numFmtId="0" fontId="5" fillId="3" borderId="1" xfId="0" applyNumberFormat="1" applyFont="1" applyFill="1" applyBorder="1" applyAlignment="1" applyProtection="1">
      <protection locked="0"/>
    </xf>
    <xf numFmtId="0" fontId="6" fillId="3" borderId="1" xfId="0" applyFont="1" applyFill="1" applyBorder="1" applyAlignment="1" applyProtection="1">
      <protection locked="0"/>
    </xf>
  </cellXfs>
  <cellStyles count="52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1" builtinId="3"/>
    <cellStyle name="Comma 2" xfId="48"/>
    <cellStyle name="Currency" xfId="2" builtinId="4"/>
    <cellStyle name="Currency 2" xfId="6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4"/>
    <cellStyle name="Normal 2 2" xfId="50"/>
    <cellStyle name="Normal 3" xfId="47"/>
    <cellStyle name="Normal 4" xfId="5"/>
    <cellStyle name="Note 2" xfId="51"/>
    <cellStyle name="Output" xfId="16" builtinId="21" customBuiltin="1"/>
    <cellStyle name="Percent" xfId="3" builtinId="5"/>
    <cellStyle name="Percent 2" xfId="49"/>
    <cellStyle name="Title" xfId="7" builtinId="15" customBuiltin="1"/>
    <cellStyle name="Total" xfId="22" builtinId="25" customBuiltin="1"/>
    <cellStyle name="Warning Text" xfId="20" builtinId="11" customBuiltin="1"/>
  </cellStyles>
  <dxfs count="386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FFF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externalLink" Target="externalLinks/externalLink4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externalLink" Target="externalLinks/externalLink7.xml"/><Relationship Id="rId47" Type="http://schemas.openxmlformats.org/officeDocument/2006/relationships/externalLink" Target="externalLinks/externalLink12.xml"/><Relationship Id="rId50" Type="http://schemas.openxmlformats.org/officeDocument/2006/relationships/externalLink" Target="externalLinks/externalLink15.xml"/><Relationship Id="rId55" Type="http://schemas.openxmlformats.org/officeDocument/2006/relationships/externalLink" Target="externalLinks/externalLink20.xml"/><Relationship Id="rId63" Type="http://schemas.openxmlformats.org/officeDocument/2006/relationships/theme" Target="theme/theme1.xml"/><Relationship Id="rId7" Type="http://schemas.openxmlformats.org/officeDocument/2006/relationships/worksheet" Target="worksheets/sheet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externalLink" Target="externalLinks/externalLink6.xml"/><Relationship Id="rId54" Type="http://schemas.openxmlformats.org/officeDocument/2006/relationships/externalLink" Target="externalLinks/externalLink19.xml"/><Relationship Id="rId62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18.xml"/><Relationship Id="rId58" Type="http://schemas.openxmlformats.org/officeDocument/2006/relationships/externalLink" Target="externalLinks/externalLink23.xml"/><Relationship Id="rId66" Type="http://schemas.openxmlformats.org/officeDocument/2006/relationships/calcChain" Target="calcChain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externalLink" Target="externalLinks/externalLink1.xml"/><Relationship Id="rId49" Type="http://schemas.openxmlformats.org/officeDocument/2006/relationships/externalLink" Target="externalLinks/externalLink14.xml"/><Relationship Id="rId57" Type="http://schemas.openxmlformats.org/officeDocument/2006/relationships/externalLink" Target="externalLinks/externalLink22.xml"/><Relationship Id="rId61" Type="http://schemas.openxmlformats.org/officeDocument/2006/relationships/externalLink" Target="externalLinks/externalLink26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4" Type="http://schemas.openxmlformats.org/officeDocument/2006/relationships/externalLink" Target="externalLinks/externalLink9.xml"/><Relationship Id="rId52" Type="http://schemas.openxmlformats.org/officeDocument/2006/relationships/externalLink" Target="externalLinks/externalLink17.xml"/><Relationship Id="rId60" Type="http://schemas.openxmlformats.org/officeDocument/2006/relationships/externalLink" Target="externalLinks/externalLink25.xml"/><Relationship Id="rId65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43" Type="http://schemas.openxmlformats.org/officeDocument/2006/relationships/externalLink" Target="externalLinks/externalLink8.xml"/><Relationship Id="rId48" Type="http://schemas.openxmlformats.org/officeDocument/2006/relationships/externalLink" Target="externalLinks/externalLink13.xml"/><Relationship Id="rId56" Type="http://schemas.openxmlformats.org/officeDocument/2006/relationships/externalLink" Target="externalLinks/externalLink21.xml"/><Relationship Id="rId64" Type="http://schemas.openxmlformats.org/officeDocument/2006/relationships/styles" Target="styles.xml"/><Relationship Id="rId8" Type="http://schemas.openxmlformats.org/officeDocument/2006/relationships/worksheet" Target="worksheets/sheet5.xml"/><Relationship Id="rId51" Type="http://schemas.openxmlformats.org/officeDocument/2006/relationships/externalLink" Target="externalLinks/externalLink16.xml"/><Relationship Id="rId3" Type="http://schemas.openxmlformats.org/officeDocument/2006/relationships/chartsheet" Target="chartsheets/sheet1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externalLink" Target="externalLinks/externalLink3.xml"/><Relationship Id="rId46" Type="http://schemas.openxmlformats.org/officeDocument/2006/relationships/externalLink" Target="externalLinks/externalLink11.xml"/><Relationship Id="rId59" Type="http://schemas.openxmlformats.org/officeDocument/2006/relationships/externalLink" Target="externalLinks/externalLink2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2017-18 FCS ADMINISTRATIVE COST % OVER COST ANALYSIS </a:t>
            </a:r>
          </a:p>
          <a:p>
            <a:pPr>
              <a:defRPr sz="1400"/>
            </a:pPr>
            <a:r>
              <a:rPr lang="en-US" sz="1400"/>
              <a:t>TOTAL EXPENDITURES EXCLUDING</a:t>
            </a:r>
            <a:r>
              <a:rPr lang="en-US" sz="1400" baseline="0"/>
              <a:t> TRANSFERS</a:t>
            </a:r>
            <a:endParaRPr lang="en-US" sz="1400"/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Data'!$J$6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F0A-4AB8-92F3-CEA85C057F9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F0A-4AB8-92F3-CEA85C057F9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F0A-4AB8-92F3-CEA85C057F9E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4-7F0A-4AB8-92F3-CEA85C057F9E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F0A-4AB8-92F3-CEA85C057F9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Data'!$I$7:$I$35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Florida State College at Jacksonville</c:v>
                </c:pt>
                <c:pt idx="3">
                  <c:v>Tallahassee Community College</c:v>
                </c:pt>
                <c:pt idx="4">
                  <c:v>Pasco-Hernando State College</c:v>
                </c:pt>
                <c:pt idx="5">
                  <c:v>North Florida Community College</c:v>
                </c:pt>
                <c:pt idx="6">
                  <c:v>College of Central Florida</c:v>
                </c:pt>
                <c:pt idx="7">
                  <c:v>Santa Fe College</c:v>
                </c:pt>
                <c:pt idx="8">
                  <c:v>Polk State College</c:v>
                </c:pt>
                <c:pt idx="9">
                  <c:v>Valencia College</c:v>
                </c:pt>
                <c:pt idx="10">
                  <c:v>Broward College</c:v>
                </c:pt>
                <c:pt idx="11">
                  <c:v>FCS</c:v>
                </c:pt>
                <c:pt idx="12">
                  <c:v>Florida SouthWestern State College</c:v>
                </c:pt>
                <c:pt idx="13">
                  <c:v>Gulf Coast State College</c:v>
                </c:pt>
                <c:pt idx="14">
                  <c:v>Hillsborough Community College</c:v>
                </c:pt>
                <c:pt idx="15">
                  <c:v>Seminole State College of Florida</c:v>
                </c:pt>
                <c:pt idx="16">
                  <c:v>Eastern Florida State College</c:v>
                </c:pt>
                <c:pt idx="17">
                  <c:v>Daytona State College</c:v>
                </c:pt>
                <c:pt idx="18">
                  <c:v>Florida Gateway College</c:v>
                </c:pt>
                <c:pt idx="19">
                  <c:v>Northwest Florida State College</c:v>
                </c:pt>
                <c:pt idx="20">
                  <c:v>Pensacola State College</c:v>
                </c:pt>
                <c:pt idx="21">
                  <c:v>Miami Dade College</c:v>
                </c:pt>
                <c:pt idx="22">
                  <c:v>Lake-Sumter State College</c:v>
                </c:pt>
                <c:pt idx="23">
                  <c:v>Chipola College</c:v>
                </c:pt>
                <c:pt idx="24">
                  <c:v>St. Petersburg College</c:v>
                </c:pt>
                <c:pt idx="25">
                  <c:v>State College of Florida, Manatee-Sarasota</c:v>
                </c:pt>
                <c:pt idx="26">
                  <c:v>Florida Keys Community College</c:v>
                </c:pt>
                <c:pt idx="27">
                  <c:v>South Florida State College</c:v>
                </c:pt>
                <c:pt idx="28">
                  <c:v>St. Johns River State College</c:v>
                </c:pt>
              </c:strCache>
            </c:strRef>
          </c:cat>
          <c:val>
            <c:numRef>
              <c:f>'Chart Data'!$J$7:$J$35</c:f>
              <c:numCache>
                <c:formatCode>0.00%</c:formatCode>
                <c:ptCount val="29"/>
                <c:pt idx="0">
                  <c:v>3.9590555463522387E-2</c:v>
                </c:pt>
                <c:pt idx="1">
                  <c:v>4.0127281332875908E-2</c:v>
                </c:pt>
                <c:pt idx="2">
                  <c:v>5.1017755074802121E-2</c:v>
                </c:pt>
                <c:pt idx="3">
                  <c:v>5.8047483879790543E-2</c:v>
                </c:pt>
                <c:pt idx="4">
                  <c:v>5.9289145277644326E-2</c:v>
                </c:pt>
                <c:pt idx="5">
                  <c:v>6.0685764996243542E-2</c:v>
                </c:pt>
                <c:pt idx="6">
                  <c:v>6.1777968640149269E-2</c:v>
                </c:pt>
                <c:pt idx="7">
                  <c:v>6.3887980706827052E-2</c:v>
                </c:pt>
                <c:pt idx="8">
                  <c:v>7.9301329075818619E-2</c:v>
                </c:pt>
                <c:pt idx="9">
                  <c:v>8.1002852723148694E-2</c:v>
                </c:pt>
                <c:pt idx="10">
                  <c:v>8.185542194277777E-2</c:v>
                </c:pt>
                <c:pt idx="11">
                  <c:v>8.2119117921219772E-2</c:v>
                </c:pt>
                <c:pt idx="12">
                  <c:v>8.3288246914106967E-2</c:v>
                </c:pt>
                <c:pt idx="13">
                  <c:v>8.5248477842913964E-2</c:v>
                </c:pt>
                <c:pt idx="14">
                  <c:v>8.9501358361013389E-2</c:v>
                </c:pt>
                <c:pt idx="15">
                  <c:v>9.1723643813568165E-2</c:v>
                </c:pt>
                <c:pt idx="16">
                  <c:v>9.322493810859743E-2</c:v>
                </c:pt>
                <c:pt idx="17">
                  <c:v>9.3421963951732148E-2</c:v>
                </c:pt>
                <c:pt idx="18">
                  <c:v>9.4855711252717009E-2</c:v>
                </c:pt>
                <c:pt idx="19">
                  <c:v>9.7209630000695144E-2</c:v>
                </c:pt>
                <c:pt idx="20">
                  <c:v>0.10021911249093877</c:v>
                </c:pt>
                <c:pt idx="21">
                  <c:v>0.10039130062748008</c:v>
                </c:pt>
                <c:pt idx="22">
                  <c:v>0.10158617427214432</c:v>
                </c:pt>
                <c:pt idx="23">
                  <c:v>0.10441443705132981</c:v>
                </c:pt>
                <c:pt idx="24">
                  <c:v>0.10597690317844378</c:v>
                </c:pt>
                <c:pt idx="25">
                  <c:v>0.1086306227482611</c:v>
                </c:pt>
                <c:pt idx="26">
                  <c:v>0.10938229323930314</c:v>
                </c:pt>
                <c:pt idx="27">
                  <c:v>0.11181671980760945</c:v>
                </c:pt>
                <c:pt idx="28">
                  <c:v>0.1339039389578244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0A-4AB8-92F3-CEA85C057F9E}"/>
            </c:ext>
          </c:extLst>
        </c:ser>
        <c:ser>
          <c:idx val="1"/>
          <c:order val="1"/>
          <c:tx>
            <c:strRef>
              <c:f>'Chart Data'!$K$6</c:f>
              <c:strCache>
                <c:ptCount val="1"/>
                <c:pt idx="0">
                  <c:v>CHANGE OVER PRIOR YEAR</c:v>
                </c:pt>
              </c:strCache>
            </c:strRef>
          </c:tx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'Chart Data'!$K$7:$K$35</c:f>
              <c:numCache>
                <c:formatCode>0.00%</c:formatCode>
                <c:ptCount val="29"/>
                <c:pt idx="0">
                  <c:v>9.3586973324353423E-4</c:v>
                </c:pt>
                <c:pt idx="1">
                  <c:v>-3.6569017596552178E-4</c:v>
                </c:pt>
                <c:pt idx="2">
                  <c:v>-7.8220839191793443E-3</c:v>
                </c:pt>
                <c:pt idx="3">
                  <c:v>-7.3376073325035762E-3</c:v>
                </c:pt>
                <c:pt idx="4">
                  <c:v>-1.7105876881557125E-3</c:v>
                </c:pt>
                <c:pt idx="5">
                  <c:v>-1.9177643282634792E-2</c:v>
                </c:pt>
                <c:pt idx="6">
                  <c:v>1.2909785555137998E-3</c:v>
                </c:pt>
                <c:pt idx="7">
                  <c:v>3.4001725735139307E-3</c:v>
                </c:pt>
                <c:pt idx="8">
                  <c:v>6.2348036992640465E-4</c:v>
                </c:pt>
                <c:pt idx="9">
                  <c:v>2.2469732111237706E-3</c:v>
                </c:pt>
                <c:pt idx="10">
                  <c:v>-2.5185096589556213E-2</c:v>
                </c:pt>
                <c:pt idx="11">
                  <c:v>3.5342025760932982E-4</c:v>
                </c:pt>
                <c:pt idx="12">
                  <c:v>-1.8436293348189359E-3</c:v>
                </c:pt>
                <c:pt idx="13">
                  <c:v>1.1897288722312604E-3</c:v>
                </c:pt>
                <c:pt idx="14">
                  <c:v>-7.2706574897846155E-4</c:v>
                </c:pt>
                <c:pt idx="15">
                  <c:v>6.0771289051173294E-3</c:v>
                </c:pt>
                <c:pt idx="16">
                  <c:v>5.2801599556184242E-3</c:v>
                </c:pt>
                <c:pt idx="17">
                  <c:v>-8.1291361218882585E-4</c:v>
                </c:pt>
                <c:pt idx="18">
                  <c:v>-9.1509691398090759E-3</c:v>
                </c:pt>
                <c:pt idx="19">
                  <c:v>1.3717370171615673E-2</c:v>
                </c:pt>
                <c:pt idx="20">
                  <c:v>8.9320590528510768E-3</c:v>
                </c:pt>
                <c:pt idx="21">
                  <c:v>2.3832902219953642E-2</c:v>
                </c:pt>
                <c:pt idx="22">
                  <c:v>1.6027394410686596E-3</c:v>
                </c:pt>
                <c:pt idx="23">
                  <c:v>2.9480678184626158E-3</c:v>
                </c:pt>
                <c:pt idx="24">
                  <c:v>-5.4222554856506594E-3</c:v>
                </c:pt>
                <c:pt idx="25">
                  <c:v>1.3627581935819755E-4</c:v>
                </c:pt>
                <c:pt idx="26">
                  <c:v>-0.12646005618466655</c:v>
                </c:pt>
                <c:pt idx="27">
                  <c:v>9.2339405127611629E-3</c:v>
                </c:pt>
                <c:pt idx="28">
                  <c:v>6.3708390747840293E-3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0A-4AB8-92F3-CEA85C057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3843408"/>
        <c:axId val="141643832"/>
      </c:barChart>
      <c:catAx>
        <c:axId val="113843408"/>
        <c:scaling>
          <c:orientation val="minMax"/>
        </c:scaling>
        <c:delete val="0"/>
        <c:axPos val="l"/>
        <c:majorGridlines/>
        <c:minorGridlines>
          <c:spPr>
            <a:ln>
              <a:noFill/>
            </a:ln>
          </c:spPr>
        </c:minorGridlines>
        <c:numFmt formatCode="General" sourceLinked="0"/>
        <c:majorTickMark val="cross"/>
        <c:minorTickMark val="none"/>
        <c:tickLblPos val="low"/>
        <c:crossAx val="141643832"/>
        <c:crosses val="autoZero"/>
        <c:auto val="0"/>
        <c:lblAlgn val="ctr"/>
        <c:lblOffset val="100"/>
        <c:noMultiLvlLbl val="0"/>
      </c:catAx>
      <c:valAx>
        <c:axId val="141643832"/>
        <c:scaling>
          <c:orientation val="minMax"/>
        </c:scaling>
        <c:delete val="0"/>
        <c:axPos val="b"/>
        <c:numFmt formatCode="0.00%" sourceLinked="1"/>
        <c:majorTickMark val="out"/>
        <c:minorTickMark val="none"/>
        <c:tickLblPos val="nextTo"/>
        <c:crossAx val="11384340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900"/>
            </a:pPr>
            <a:r>
              <a:rPr lang="en-US" sz="900" b="1" i="0" baseline="0">
                <a:effectLst/>
              </a:rPr>
              <a:t>2017-18 FCS ADMINISTRATIVE COST PER FUNDABLE FTE AND % OVER COST ANALYSIS TOTAL EXPENDITURES EXCLUDING TRANSFERS</a:t>
            </a:r>
            <a:endParaRPr lang="en-US" sz="900">
              <a:effectLst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32482272121635108"/>
          <c:y val="0.11550310007322807"/>
          <c:w val="0.63379031095165861"/>
          <c:h val="0.79341783411163003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'Chart Data'!$F$6</c:f>
              <c:strCache>
                <c:ptCount val="1"/>
                <c:pt idx="0">
                  <c:v>ADMINISTRATIVE COST % OVER COST ANALYSIS TOTAL EXPENDITURES EXCLUDING TRANSFERS</c:v>
                </c:pt>
              </c:strCache>
            </c:strRef>
          </c:tx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6B5-4A20-B733-364049AE903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6B5-4A20-B733-364049AE90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Pasco-Hernando State College</c:v>
                </c:pt>
                <c:pt idx="3">
                  <c:v>Tallahassee Community College</c:v>
                </c:pt>
                <c:pt idx="4">
                  <c:v>Florida State College at Jacksonville</c:v>
                </c:pt>
                <c:pt idx="5">
                  <c:v>Santa Fe College</c:v>
                </c:pt>
                <c:pt idx="6">
                  <c:v>College of Central Florida</c:v>
                </c:pt>
                <c:pt idx="7">
                  <c:v>Florida SouthWestern State College</c:v>
                </c:pt>
                <c:pt idx="8">
                  <c:v>Broward College</c:v>
                </c:pt>
                <c:pt idx="9">
                  <c:v>Hillsborough Community College</c:v>
                </c:pt>
                <c:pt idx="10">
                  <c:v>Valencia College</c:v>
                </c:pt>
                <c:pt idx="11">
                  <c:v>FCS</c:v>
                </c:pt>
                <c:pt idx="12">
                  <c:v>Seminole State College of Florida</c:v>
                </c:pt>
                <c:pt idx="13">
                  <c:v>Polk State College</c:v>
                </c:pt>
                <c:pt idx="14">
                  <c:v>Daytona State College</c:v>
                </c:pt>
                <c:pt idx="15">
                  <c:v>Eastern Florida State College</c:v>
                </c:pt>
                <c:pt idx="16">
                  <c:v>Miami Dade College</c:v>
                </c:pt>
                <c:pt idx="17">
                  <c:v>North Florida Community College</c:v>
                </c:pt>
                <c:pt idx="18">
                  <c:v>State College of Florida, Manatee-Sarasota</c:v>
                </c:pt>
                <c:pt idx="19">
                  <c:v>Pensacola State College</c:v>
                </c:pt>
                <c:pt idx="20">
                  <c:v>Lake-Sumter State College</c:v>
                </c:pt>
                <c:pt idx="21">
                  <c:v>Gulf Coast State College</c:v>
                </c:pt>
                <c:pt idx="22">
                  <c:v>St. Petersburg College</c:v>
                </c:pt>
                <c:pt idx="23">
                  <c:v>Florida Gateway College</c:v>
                </c:pt>
                <c:pt idx="24">
                  <c:v>Northwest Florida State College</c:v>
                </c:pt>
                <c:pt idx="25">
                  <c:v>St. Johns River State College</c:v>
                </c:pt>
                <c:pt idx="26">
                  <c:v>South Florida State College</c:v>
                </c:pt>
                <c:pt idx="27">
                  <c:v>Chipola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Data'!$F$7:$F$35</c:f>
              <c:numCache>
                <c:formatCode>0.00%</c:formatCode>
                <c:ptCount val="29"/>
                <c:pt idx="0">
                  <c:v>3.9590555463522387E-2</c:v>
                </c:pt>
                <c:pt idx="1">
                  <c:v>4.0127281332875908E-2</c:v>
                </c:pt>
                <c:pt idx="2">
                  <c:v>5.9289145277644326E-2</c:v>
                </c:pt>
                <c:pt idx="3">
                  <c:v>5.8047483879790543E-2</c:v>
                </c:pt>
                <c:pt idx="4">
                  <c:v>5.1017755074802121E-2</c:v>
                </c:pt>
                <c:pt idx="5">
                  <c:v>6.3887980706827052E-2</c:v>
                </c:pt>
                <c:pt idx="6">
                  <c:v>6.1777968640149269E-2</c:v>
                </c:pt>
                <c:pt idx="7">
                  <c:v>8.3288246914106967E-2</c:v>
                </c:pt>
                <c:pt idx="8">
                  <c:v>8.185542194277777E-2</c:v>
                </c:pt>
                <c:pt idx="9">
                  <c:v>8.9501358361013389E-2</c:v>
                </c:pt>
                <c:pt idx="10">
                  <c:v>8.1002852723148694E-2</c:v>
                </c:pt>
                <c:pt idx="11">
                  <c:v>8.2119117921219772E-2</c:v>
                </c:pt>
                <c:pt idx="12">
                  <c:v>9.1723643813568165E-2</c:v>
                </c:pt>
                <c:pt idx="13">
                  <c:v>7.9301329075818619E-2</c:v>
                </c:pt>
                <c:pt idx="14">
                  <c:v>9.3421963951732148E-2</c:v>
                </c:pt>
                <c:pt idx="15">
                  <c:v>9.322493810859743E-2</c:v>
                </c:pt>
                <c:pt idx="16">
                  <c:v>0.10039130062748008</c:v>
                </c:pt>
                <c:pt idx="17">
                  <c:v>6.0685764996243542E-2</c:v>
                </c:pt>
                <c:pt idx="18">
                  <c:v>0.1086306227482611</c:v>
                </c:pt>
                <c:pt idx="19">
                  <c:v>0.10021911249093877</c:v>
                </c:pt>
                <c:pt idx="20">
                  <c:v>0.10158617427214432</c:v>
                </c:pt>
                <c:pt idx="21">
                  <c:v>8.5248477842913964E-2</c:v>
                </c:pt>
                <c:pt idx="22">
                  <c:v>0.10597690317844378</c:v>
                </c:pt>
                <c:pt idx="23">
                  <c:v>9.4855711252717009E-2</c:v>
                </c:pt>
                <c:pt idx="24">
                  <c:v>9.7209630000695144E-2</c:v>
                </c:pt>
                <c:pt idx="25">
                  <c:v>0.1339039389578244</c:v>
                </c:pt>
                <c:pt idx="26">
                  <c:v>0.11181671980760945</c:v>
                </c:pt>
                <c:pt idx="27">
                  <c:v>0.10441443705132981</c:v>
                </c:pt>
                <c:pt idx="28">
                  <c:v>0.10938229323930314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4358928"/>
        <c:axId val="341479920"/>
      </c:barChart>
      <c:barChart>
        <c:barDir val="bar"/>
        <c:grouping val="clustered"/>
        <c:varyColors val="0"/>
        <c:ser>
          <c:idx val="1"/>
          <c:order val="0"/>
          <c:tx>
            <c:strRef>
              <c:f>'Chart Data'!$G$6</c:f>
              <c:strCache>
                <c:ptCount val="1"/>
                <c:pt idx="0">
                  <c:v>ADMINISTRATIVE COST PER FUNDABLE FTE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6B5-4A20-B733-364049AE903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6B5-4A20-B733-364049AE9033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26B5-4A20-B733-364049AE903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6B5-4A20-B733-364049AE903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6B5-4A20-B733-364049AE903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/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Data'!$E$7:$E$35</c:f>
              <c:strCache>
                <c:ptCount val="29"/>
                <c:pt idx="0">
                  <c:v>Palm Beach State College</c:v>
                </c:pt>
                <c:pt idx="1">
                  <c:v>Indian River State College</c:v>
                </c:pt>
                <c:pt idx="2">
                  <c:v>Pasco-Hernando State College</c:v>
                </c:pt>
                <c:pt idx="3">
                  <c:v>Tallahassee Community College</c:v>
                </c:pt>
                <c:pt idx="4">
                  <c:v>Florida State College at Jacksonville</c:v>
                </c:pt>
                <c:pt idx="5">
                  <c:v>Santa Fe College</c:v>
                </c:pt>
                <c:pt idx="6">
                  <c:v>College of Central Florida</c:v>
                </c:pt>
                <c:pt idx="7">
                  <c:v>Florida SouthWestern State College</c:v>
                </c:pt>
                <c:pt idx="8">
                  <c:v>Broward College</c:v>
                </c:pt>
                <c:pt idx="9">
                  <c:v>Hillsborough Community College</c:v>
                </c:pt>
                <c:pt idx="10">
                  <c:v>Valencia College</c:v>
                </c:pt>
                <c:pt idx="11">
                  <c:v>FCS</c:v>
                </c:pt>
                <c:pt idx="12">
                  <c:v>Seminole State College of Florida</c:v>
                </c:pt>
                <c:pt idx="13">
                  <c:v>Polk State College</c:v>
                </c:pt>
                <c:pt idx="14">
                  <c:v>Daytona State College</c:v>
                </c:pt>
                <c:pt idx="15">
                  <c:v>Eastern Florida State College</c:v>
                </c:pt>
                <c:pt idx="16">
                  <c:v>Miami Dade College</c:v>
                </c:pt>
                <c:pt idx="17">
                  <c:v>North Florida Community College</c:v>
                </c:pt>
                <c:pt idx="18">
                  <c:v>State College of Florida, Manatee-Sarasota</c:v>
                </c:pt>
                <c:pt idx="19">
                  <c:v>Pensacola State College</c:v>
                </c:pt>
                <c:pt idx="20">
                  <c:v>Lake-Sumter State College</c:v>
                </c:pt>
                <c:pt idx="21">
                  <c:v>Gulf Coast State College</c:v>
                </c:pt>
                <c:pt idx="22">
                  <c:v>St. Petersburg College</c:v>
                </c:pt>
                <c:pt idx="23">
                  <c:v>Florida Gateway College</c:v>
                </c:pt>
                <c:pt idx="24">
                  <c:v>Northwest Florida State College</c:v>
                </c:pt>
                <c:pt idx="25">
                  <c:v>St. Johns River State College</c:v>
                </c:pt>
                <c:pt idx="26">
                  <c:v>South Florida State College</c:v>
                </c:pt>
                <c:pt idx="27">
                  <c:v>Chipola College</c:v>
                </c:pt>
                <c:pt idx="28">
                  <c:v>Florida Keys Community College</c:v>
                </c:pt>
              </c:strCache>
            </c:strRef>
          </c:cat>
          <c:val>
            <c:numRef>
              <c:f>'Chart Data'!$G$7:$G$35</c:f>
              <c:numCache>
                <c:formatCode>_("$"* #,##0_);_("$"* \(#,##0\);_("$"* "-"??_);_(@_)</c:formatCode>
                <c:ptCount val="29"/>
                <c:pt idx="0">
                  <c:v>244.39989534547834</c:v>
                </c:pt>
                <c:pt idx="1">
                  <c:v>254.0856016519617</c:v>
                </c:pt>
                <c:pt idx="2">
                  <c:v>364.64303119774246</c:v>
                </c:pt>
                <c:pt idx="3">
                  <c:v>390.02571574530987</c:v>
                </c:pt>
                <c:pt idx="4">
                  <c:v>417.41888978134762</c:v>
                </c:pt>
                <c:pt idx="5">
                  <c:v>443.21897472946659</c:v>
                </c:pt>
                <c:pt idx="6">
                  <c:v>468.44844693701458</c:v>
                </c:pt>
                <c:pt idx="7">
                  <c:v>498.59234710877769</c:v>
                </c:pt>
                <c:pt idx="8">
                  <c:v>506.11315468642471</c:v>
                </c:pt>
                <c:pt idx="9">
                  <c:v>508.58186497683641</c:v>
                </c:pt>
                <c:pt idx="10">
                  <c:v>519.6272567732392</c:v>
                </c:pt>
                <c:pt idx="11">
                  <c:v>553.9034284509089</c:v>
                </c:pt>
                <c:pt idx="12">
                  <c:v>600.0602428496893</c:v>
                </c:pt>
                <c:pt idx="13">
                  <c:v>601.43851369967854</c:v>
                </c:pt>
                <c:pt idx="14">
                  <c:v>639.31700392789514</c:v>
                </c:pt>
                <c:pt idx="15">
                  <c:v>641.84533908481683</c:v>
                </c:pt>
                <c:pt idx="16">
                  <c:v>648.23013393320355</c:v>
                </c:pt>
                <c:pt idx="17">
                  <c:v>669.54361606008092</c:v>
                </c:pt>
                <c:pt idx="18">
                  <c:v>700.30146508999212</c:v>
                </c:pt>
                <c:pt idx="19">
                  <c:v>725.48972466136672</c:v>
                </c:pt>
                <c:pt idx="20">
                  <c:v>732.23925552091032</c:v>
                </c:pt>
                <c:pt idx="21">
                  <c:v>767.28459886186113</c:v>
                </c:pt>
                <c:pt idx="22">
                  <c:v>788.44848879793221</c:v>
                </c:pt>
                <c:pt idx="23">
                  <c:v>789.34280270594286</c:v>
                </c:pt>
                <c:pt idx="24">
                  <c:v>797.36483567350717</c:v>
                </c:pt>
                <c:pt idx="25">
                  <c:v>952.58530890329416</c:v>
                </c:pt>
                <c:pt idx="26">
                  <c:v>1078.0592261778775</c:v>
                </c:pt>
                <c:pt idx="27">
                  <c:v>1083.5078206465068</c:v>
                </c:pt>
                <c:pt idx="28">
                  <c:v>1560.1840963180737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B5-4A20-B733-364049AE9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340468520"/>
        <c:axId val="340404232"/>
      </c:barChart>
      <c:catAx>
        <c:axId val="11435892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1479920"/>
        <c:crosses val="autoZero"/>
        <c:auto val="1"/>
        <c:lblAlgn val="ctr"/>
        <c:lblOffset val="100"/>
        <c:noMultiLvlLbl val="0"/>
      </c:catAx>
      <c:valAx>
        <c:axId val="341479920"/>
        <c:scaling>
          <c:orientation val="minMax"/>
          <c:max val="0.24000000000000002"/>
          <c:min val="0"/>
        </c:scaling>
        <c:delete val="0"/>
        <c:axPos val="b"/>
        <c:majorGridlines/>
        <c:numFmt formatCode="0.00%" sourceLinked="1"/>
        <c:majorTickMark val="out"/>
        <c:minorTickMark val="none"/>
        <c:tickLblPos val="nextTo"/>
        <c:crossAx val="114358928"/>
        <c:crosses val="autoZero"/>
        <c:crossBetween val="between"/>
      </c:valAx>
      <c:valAx>
        <c:axId val="340404232"/>
        <c:scaling>
          <c:orientation val="minMax"/>
          <c:max val="4200"/>
          <c:min val="0"/>
        </c:scaling>
        <c:delete val="0"/>
        <c:axPos val="t"/>
        <c:numFmt formatCode="_(&quot;$&quot;* #,##0_);_(&quot;$&quot;* \(#,##0\);_(&quot;$&quot;* &quot;-&quot;??_);_(@_)" sourceLinked="1"/>
        <c:majorTickMark val="out"/>
        <c:minorTickMark val="none"/>
        <c:tickLblPos val="nextTo"/>
        <c:crossAx val="340468520"/>
        <c:crosses val="max"/>
        <c:crossBetween val="between"/>
      </c:valAx>
      <c:catAx>
        <c:axId val="3404685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40404232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2017-18 FCS % OF INSTITUTIONAL SUPPORT EXCLUDED FROM ADMINISTRATIVE COST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 Data'!$C$6</c:f>
              <c:strCache>
                <c:ptCount val="1"/>
                <c:pt idx="0">
                  <c:v>% OF INSTITUTIONAL SUPPORT EXCLUDED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5A-4F47-8A66-869DD67B7008}"/>
              </c:ext>
            </c:extLst>
          </c:dPt>
          <c:dPt>
            <c:idx val="10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F45A-4F47-8A66-869DD67B7008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45A-4F47-8A66-869DD67B7008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45A-4F47-8A66-869DD67B7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45A-4F47-8A66-869DD67B7008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45A-4F47-8A66-869DD67B7008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45A-4F47-8A66-869DD67B700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'Chart Data'!$B$7:$B$35</c:f>
              <c:strCache>
                <c:ptCount val="29"/>
                <c:pt idx="0">
                  <c:v>St. Petersburg College</c:v>
                </c:pt>
                <c:pt idx="1">
                  <c:v>St. Johns River State College</c:v>
                </c:pt>
                <c:pt idx="2">
                  <c:v>Eastern Florida State College</c:v>
                </c:pt>
                <c:pt idx="3">
                  <c:v>South Florida State College</c:v>
                </c:pt>
                <c:pt idx="4">
                  <c:v>Daytona State College</c:v>
                </c:pt>
                <c:pt idx="5">
                  <c:v>Valencia College</c:v>
                </c:pt>
                <c:pt idx="6">
                  <c:v>Miami Dade College</c:v>
                </c:pt>
                <c:pt idx="7">
                  <c:v>Hillsborough Community College</c:v>
                </c:pt>
                <c:pt idx="8">
                  <c:v>Florida SouthWestern State College</c:v>
                </c:pt>
                <c:pt idx="9">
                  <c:v>Seminole State College of Florida</c:v>
                </c:pt>
                <c:pt idx="10">
                  <c:v>FCS</c:v>
                </c:pt>
                <c:pt idx="11">
                  <c:v>Pensacola State College</c:v>
                </c:pt>
                <c:pt idx="12">
                  <c:v>Indian River State College</c:v>
                </c:pt>
                <c:pt idx="13">
                  <c:v>Broward College</c:v>
                </c:pt>
                <c:pt idx="14">
                  <c:v>Gulf Coast State College</c:v>
                </c:pt>
                <c:pt idx="15">
                  <c:v>Chipola College</c:v>
                </c:pt>
                <c:pt idx="16">
                  <c:v>Florida Keys Community College</c:v>
                </c:pt>
                <c:pt idx="17">
                  <c:v>Polk State College</c:v>
                </c:pt>
                <c:pt idx="18">
                  <c:v>Lake-Sumter State College</c:v>
                </c:pt>
                <c:pt idx="19">
                  <c:v>Florida Gateway College</c:v>
                </c:pt>
                <c:pt idx="20">
                  <c:v>State College of Florida, Manatee-Sarasota</c:v>
                </c:pt>
                <c:pt idx="21">
                  <c:v>Northwest Florida State College</c:v>
                </c:pt>
                <c:pt idx="22">
                  <c:v>Pasco-Hernando State College</c:v>
                </c:pt>
                <c:pt idx="23">
                  <c:v>College of Central Florida</c:v>
                </c:pt>
                <c:pt idx="24">
                  <c:v>Palm Beach State College</c:v>
                </c:pt>
                <c:pt idx="25">
                  <c:v>Santa Fe College</c:v>
                </c:pt>
                <c:pt idx="26">
                  <c:v>Florida State College at Jacksonville</c:v>
                </c:pt>
                <c:pt idx="27">
                  <c:v>Tallahassee Community College</c:v>
                </c:pt>
                <c:pt idx="28">
                  <c:v>North Florida Community College</c:v>
                </c:pt>
              </c:strCache>
            </c:strRef>
          </c:cat>
          <c:val>
            <c:numRef>
              <c:f>'Chart Data'!$C$7:$C$35</c:f>
              <c:numCache>
                <c:formatCode>0.00%</c:formatCode>
                <c:ptCount val="29"/>
                <c:pt idx="0">
                  <c:v>0.20036217716614682</c:v>
                </c:pt>
                <c:pt idx="1">
                  <c:v>0.43269639067211346</c:v>
                </c:pt>
                <c:pt idx="2">
                  <c:v>0.43854842192564841</c:v>
                </c:pt>
                <c:pt idx="3">
                  <c:v>0.45927362242231856</c:v>
                </c:pt>
                <c:pt idx="4">
                  <c:v>0.46952058154234055</c:v>
                </c:pt>
                <c:pt idx="5">
                  <c:v>0.5045986934501312</c:v>
                </c:pt>
                <c:pt idx="6">
                  <c:v>0.50932374216713849</c:v>
                </c:pt>
                <c:pt idx="7">
                  <c:v>0.52029981833776684</c:v>
                </c:pt>
                <c:pt idx="8">
                  <c:v>0.52576025642178714</c:v>
                </c:pt>
                <c:pt idx="9">
                  <c:v>0.53863679676528586</c:v>
                </c:pt>
                <c:pt idx="10">
                  <c:v>0.54332004381032795</c:v>
                </c:pt>
                <c:pt idx="11">
                  <c:v>0.54661094810951782</c:v>
                </c:pt>
                <c:pt idx="12">
                  <c:v>0.54821797784792292</c:v>
                </c:pt>
                <c:pt idx="13">
                  <c:v>0.55366097185578789</c:v>
                </c:pt>
                <c:pt idx="14">
                  <c:v>0.55518783895849178</c:v>
                </c:pt>
                <c:pt idx="15">
                  <c:v>0.56582069133809176</c:v>
                </c:pt>
                <c:pt idx="16">
                  <c:v>0.57815671602373586</c:v>
                </c:pt>
                <c:pt idx="17">
                  <c:v>0.57852207292300972</c:v>
                </c:pt>
                <c:pt idx="18">
                  <c:v>0.579737311639556</c:v>
                </c:pt>
                <c:pt idx="19">
                  <c:v>0.59582775972718216</c:v>
                </c:pt>
                <c:pt idx="20">
                  <c:v>0.60107411216054485</c:v>
                </c:pt>
                <c:pt idx="21">
                  <c:v>0.62493667471445513</c:v>
                </c:pt>
                <c:pt idx="22">
                  <c:v>0.62568869870324173</c:v>
                </c:pt>
                <c:pt idx="23">
                  <c:v>0.65370019066105278</c:v>
                </c:pt>
                <c:pt idx="24">
                  <c:v>0.66255679305391035</c:v>
                </c:pt>
                <c:pt idx="25">
                  <c:v>0.6647068950785604</c:v>
                </c:pt>
                <c:pt idx="26">
                  <c:v>0.70399808594512625</c:v>
                </c:pt>
                <c:pt idx="27">
                  <c:v>0.70915895802710016</c:v>
                </c:pt>
                <c:pt idx="28">
                  <c:v>0.71509075369039776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5A-4F47-8A66-869DD67B7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0420064"/>
        <c:axId val="340420448"/>
      </c:barChart>
      <c:catAx>
        <c:axId val="340420064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40420448"/>
        <c:crosses val="autoZero"/>
        <c:auto val="1"/>
        <c:lblAlgn val="ctr"/>
        <c:lblOffset val="100"/>
        <c:noMultiLvlLbl val="0"/>
      </c:catAx>
      <c:valAx>
        <c:axId val="3404204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81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0.00%" sourceLinked="1"/>
        <c:majorTickMark val="out"/>
        <c:minorTickMark val="none"/>
        <c:tickLblPos val="nextTo"/>
        <c:crossAx val="340420064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s65bRIPH4evFq/bmgOzY3VVxZr1jDn6A15sr8Mk6/VjdL/AO3y1uJlTSM5UjJcKBXf4aR4bK27EYYyGkjk7Y5g==" saltValue="izJfc+iJHLjjZtTeDqMpUg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G5stL1Evxmb3xMbqo0KpXfDbP0dGuUG/ypAPumS6GZINDrRAYO/Zfpg/E7IZfNMcOYirW9pjaYn4G42juI+3tg==" saltValue="V6BnK63HjafsTFohTVp3jA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08" workbookViewId="0" zoomToFit="1"/>
  </sheetViews>
  <sheetProtection algorithmName="SHA-512" hashValue="LFIpjYenuG0eYVZxNxLB4cIvJ9STYCjvKPP8y7Qo/gUlhTrCh3sYc71YSo1nhhvcVh2S1+ZGehZSMklp3a8Czg==" saltValue="/eS75Tlkxm5PxQWWq5Udsg==" spinCount="100000" content="1" objects="1"/>
  <pageMargins left="0.7" right="0.7" top="0.75" bottom="0.75" header="0.3" footer="0.3"/>
  <pageSetup orientation="landscape" r:id="rId1"/>
  <headerFooter>
    <oddFooter>&amp;L&amp;Z&amp;F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Percent of Administrative Cost over Cost Analysis Total Expenses excluding transfers." title="Admin Cost Percent Over Total Expens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0.90526</cdr:x>
      <cdr:y>0.83677</cdr:y>
    </cdr:from>
    <cdr:to>
      <cdr:x>0.97391</cdr:x>
      <cdr:y>0.88398</cdr:y>
    </cdr:to>
    <cdr:sp macro="" textlink="'Summary Analytics'!$E$39">
      <cdr:nvSpPr>
        <cdr:cNvPr id="3" name="TextBox 1"/>
        <cdr:cNvSpPr txBox="1"/>
      </cdr:nvSpPr>
      <cdr:spPr>
        <a:xfrm xmlns:a="http://schemas.openxmlformats.org/drawingml/2006/main">
          <a:off x="7823921" y="5259076"/>
          <a:ext cx="593326" cy="29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5B236F5A-2A2A-44E0-8633-034C67B3C35F}" type="TxLink">
            <a:rPr lang="en-US" sz="1100"/>
            <a:pPr/>
            <a:t>9.43%</a:t>
          </a:fld>
          <a:endParaRPr lang="en-US" sz="1100"/>
        </a:p>
      </cdr:txBody>
    </cdr:sp>
  </cdr:relSizeAnchor>
  <cdr:relSizeAnchor xmlns:cdr="http://schemas.openxmlformats.org/drawingml/2006/chartDrawing">
    <cdr:from>
      <cdr:x>0.85817</cdr:x>
      <cdr:y>0.8374</cdr:y>
    </cdr:from>
    <cdr:to>
      <cdr:x>0.92051</cdr:x>
      <cdr:y>0.88336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7416933" y="5263035"/>
          <a:ext cx="538790" cy="2888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FCS Admin Cost Per Fundable FTE and % Over COst Analysis Total Expenditures" title="FCS Admin Cost Per FTE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0.86475</cdr:x>
      <cdr:y>0.81807</cdr:y>
    </cdr:from>
    <cdr:to>
      <cdr:x>0.9334</cdr:x>
      <cdr:y>0.86553</cdr:y>
    </cdr:to>
    <cdr:sp macro="" textlink="'Summary Analytics'!$G$39">
      <cdr:nvSpPr>
        <cdr:cNvPr id="2" name="TextBox 1"/>
        <cdr:cNvSpPr txBox="1"/>
      </cdr:nvSpPr>
      <cdr:spPr>
        <a:xfrm xmlns:a="http://schemas.openxmlformats.org/drawingml/2006/main">
          <a:off x="7496091" y="5146702"/>
          <a:ext cx="595096" cy="2986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fld id="{E6EEE655-5218-4113-A5AB-5B7506E82EEA}" type="TxLink">
            <a:rPr lang="en-US" sz="1050"/>
            <a:pPr/>
            <a:t> $1,316 </a:t>
          </a:fld>
          <a:endParaRPr lang="en-US" sz="1050"/>
        </a:p>
      </cdr:txBody>
    </cdr:sp>
  </cdr:relSizeAnchor>
  <cdr:relSizeAnchor xmlns:cdr="http://schemas.openxmlformats.org/drawingml/2006/chartDrawing">
    <cdr:from>
      <cdr:x>0.82198</cdr:x>
      <cdr:y>0.81768</cdr:y>
    </cdr:from>
    <cdr:to>
      <cdr:x>0.88432</cdr:x>
      <cdr:y>0.86364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5367" y="5144259"/>
          <a:ext cx="540398" cy="2891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8264"/>
    <xdr:graphicFrame macro="">
      <xdr:nvGraphicFramePr>
        <xdr:cNvPr id="2" name="Chart 1" descr="This chart shows the percent of institutional support excluded from the administrative cost total." title="% of Institutional Support Excluded from Total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0.86916</cdr:x>
      <cdr:y>0.8709</cdr:y>
    </cdr:from>
    <cdr:to>
      <cdr:x>0.93781</cdr:x>
      <cdr:y>0.91808</cdr:y>
    </cdr:to>
    <cdr:sp macro="" textlink="'Summary Analytics'!$D$39">
      <cdr:nvSpPr>
        <cdr:cNvPr id="2" name="TextBox 1"/>
        <cdr:cNvSpPr txBox="1"/>
      </cdr:nvSpPr>
      <cdr:spPr>
        <a:xfrm xmlns:a="http://schemas.openxmlformats.org/drawingml/2006/main">
          <a:off x="7511945" y="5473553"/>
          <a:ext cx="593326" cy="2965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C299607C-994C-450F-803D-075989BB46FF}" type="TxLink">
            <a:rPr lang="en-US" sz="1100"/>
            <a:pPr/>
            <a:t>51.47%</a:t>
          </a:fld>
          <a:endParaRPr lang="en-US" sz="1100"/>
        </a:p>
      </cdr:txBody>
    </cdr:sp>
  </cdr:relSizeAnchor>
  <cdr:relSizeAnchor xmlns:cdr="http://schemas.openxmlformats.org/drawingml/2006/chartDrawing">
    <cdr:from>
      <cdr:x>0.8194</cdr:x>
      <cdr:y>0.86966</cdr:y>
    </cdr:from>
    <cdr:to>
      <cdr:x>0.88175</cdr:x>
      <cdr:y>0.9156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085800" y="5465800"/>
          <a:ext cx="539122" cy="288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Range: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astern%20Florida\Original\1%20Eastern%20Florida%202012-13%20CA2%2010-3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Broward\Original\2%20Broward%202012-13%20CA2%209-9-13%20after%20Assignment%20and%20Workday%20Transfer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Central%20Florida\3%20Central%20FL%202014-15%20CA2%2010-21-15%20with%20CWE%20corrected%20SRF%2010221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Chipola\Original\Chipola%202012-13%20CA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Daytona\Original\Daytona%20SC%20CA2%20Report%202012-13%2010-18-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Edison\Original\Edison%20State%20College%20FY13%20Cost%20Analysis%20Revised%2012.2.13%20SRS%2012-2-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SC%20Jax\Original\FSC%20Jacksonville%202012-13%20CA2%209-9-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Keys\Original\Florida%20Keys%202012-13%20CA2%2010-10-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Gulf%20Coast\Original\Gulf%20Coast%202012-13%20CA2%209-9-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Hillsborough\Original\10%20Hillsborough%202012-13%20CA2%2012-6-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Indian%20River\Original\11%20Indian%20River%202012-13%20CA2%209-9-13%20Final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Florida%20Gateway\Original\12%20Florida%20Gateway%202012-13%2010-3-13%20232PM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Lake%20Sumter\Original\13%20Lake-Sumter%202012-13%20CA2%209-12-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SCF-Manatee\14%20SCF%20Manatee%20Sarasota%202013-14%20CA2%20(rev)%2010-30-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Miami%20Dade\Original\15%20Miami%20Dade%202012-13%20CA2%209-9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Northwest%20Florida\NWFSC%202012-13%20CA2%2010212013%20330pm%20SRS%2011-21-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Palm%20Beach\18%20Palm%20Beach%202014-15%20CA2%20(2)%20with%20CWE%20corrected%20111715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asco-Hernando\Original\FINAL%20PHCC%2019%20Pasco-Hernando%202012-13%20CA2%2010-1-13%20SR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ensacola\Original\Copy%20of%20cost%20analysis%20report%2012-13%20Pensacola%20State%20and%20Admin%20Cost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Polk\Original\21%20Polk%202012-13%20CA2%209-9-13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Reports%20&amp;%20Surveys\Cost%20Analysis\Cost%20Analysis%20-%202014-15\Received%20from%20Colleges\St.%20Johns%20River\22%20St%20%20Johns%20River%202014-15%20CA2%20with%20CWE%20corrected%20112315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t%20Petersburg\Original\23%20St%20Petersburg%202012-13%20CA2%20SRS%2010-16-201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anta%20Fe\Original\24%20Santa%20Fe%202012-13%20CA2%20SRS%2010-7-1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eminole\Original\25%20Seminole%202012-13%20CA2%209-9-1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South%20Florida\26%20South%20Florida%202012-13%20CA2%209-9-13%20SRS%209-17-1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Work\Reports%20&amp;%20Surveys\Cost%20Analysis\Cost%20Analysis%20-%202013-2014\Received%20from%20Colleges\Tallahassee\Final%2027%20Tallahassee%202013-14%20CA2%20(101314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inance\Work\Reports%20&amp;%20Surveys\Cost%20Analysis\Cost%20Analysis%20-%202012-2013\Received%20from%20Colleges\Valencia\Original\28%20Valencia%202012-13%20CA2%209-9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2 Detai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8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0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1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2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3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9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32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33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34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abSelected="1" zoomScaleNormal="100" zoomScaleSheetLayoutView="80" workbookViewId="0">
      <selection activeCell="D14" sqref="D14"/>
    </sheetView>
  </sheetViews>
  <sheetFormatPr defaultRowHeight="15" x14ac:dyDescent="0.2"/>
  <cols>
    <col min="1" max="1" width="9.140625" style="32"/>
    <col min="2" max="2" width="45.140625" style="32" customWidth="1"/>
    <col min="3" max="3" width="18.42578125" style="32" customWidth="1"/>
    <col min="4" max="4" width="20.7109375" style="32" customWidth="1"/>
    <col min="5" max="5" width="19.85546875" style="32" customWidth="1"/>
    <col min="6" max="6" width="13.28515625" style="32" customWidth="1"/>
    <col min="7" max="8" width="16.85546875" style="32" customWidth="1"/>
    <col min="9" max="9" width="19.140625" style="32" customWidth="1"/>
    <col min="10" max="10" width="11.140625" style="32" customWidth="1"/>
    <col min="11" max="12" width="9.140625" style="32"/>
    <col min="13" max="13" width="17.5703125" style="32" bestFit="1" customWidth="1"/>
    <col min="14" max="16" width="9.140625" style="32"/>
    <col min="17" max="17" width="12.140625" style="32" bestFit="1" customWidth="1"/>
    <col min="18" max="18" width="9.140625" style="32"/>
    <col min="19" max="19" width="17.5703125" style="32" bestFit="1" customWidth="1"/>
    <col min="20" max="20" width="9.7109375" style="32" bestFit="1" customWidth="1"/>
    <col min="21" max="21" width="9.140625" style="32"/>
    <col min="22" max="22" width="10.28515625" style="32" bestFit="1" customWidth="1"/>
    <col min="23" max="23" width="11" style="32" bestFit="1" customWidth="1"/>
    <col min="24" max="16384" width="9.140625" style="32"/>
  </cols>
  <sheetData>
    <row r="1" spans="1:23" ht="15.75" x14ac:dyDescent="0.25">
      <c r="B1" s="150" t="s">
        <v>174</v>
      </c>
      <c r="C1" s="148"/>
      <c r="D1" s="148"/>
      <c r="E1" s="148"/>
      <c r="F1" s="148"/>
      <c r="G1" s="148"/>
      <c r="H1" s="77"/>
      <c r="I1" s="73"/>
    </row>
    <row r="2" spans="1:23" ht="15.75" x14ac:dyDescent="0.25">
      <c r="B2" s="151" t="s">
        <v>344</v>
      </c>
      <c r="C2" s="148"/>
      <c r="D2" s="148"/>
      <c r="E2" s="148"/>
      <c r="F2" s="148"/>
      <c r="G2" s="148"/>
      <c r="H2" s="77"/>
      <c r="I2" s="73"/>
    </row>
    <row r="3" spans="1:23" ht="15.75" x14ac:dyDescent="0.25">
      <c r="B3" s="149" t="s">
        <v>180</v>
      </c>
      <c r="C3" s="148"/>
      <c r="D3" s="148"/>
      <c r="E3" s="148"/>
      <c r="F3" s="148"/>
      <c r="G3" s="148"/>
      <c r="H3" s="77"/>
      <c r="I3" s="73"/>
    </row>
    <row r="4" spans="1:23" ht="16.5" thickBot="1" x14ac:dyDescent="0.3">
      <c r="B4" s="33"/>
      <c r="C4" s="33"/>
      <c r="D4" s="33"/>
      <c r="E4" s="33"/>
      <c r="F4" s="33"/>
      <c r="H4" s="77"/>
    </row>
    <row r="5" spans="1:23" ht="15.75" x14ac:dyDescent="0.25">
      <c r="B5" s="34"/>
      <c r="C5" s="34"/>
      <c r="D5" s="34"/>
      <c r="E5" s="34"/>
      <c r="F5" s="34"/>
      <c r="H5" s="77"/>
      <c r="I5" s="104" t="s">
        <v>204</v>
      </c>
      <c r="J5" s="105"/>
    </row>
    <row r="6" spans="1:23" ht="102" x14ac:dyDescent="0.25">
      <c r="B6" s="35" t="s">
        <v>175</v>
      </c>
      <c r="C6" s="72" t="s">
        <v>195</v>
      </c>
      <c r="D6" s="36" t="s">
        <v>178</v>
      </c>
      <c r="E6" s="72" t="s">
        <v>193</v>
      </c>
      <c r="F6" s="36" t="s">
        <v>345</v>
      </c>
      <c r="G6" s="36" t="s">
        <v>194</v>
      </c>
      <c r="H6" s="77"/>
      <c r="I6" s="106" t="s">
        <v>346</v>
      </c>
      <c r="J6" s="107" t="s">
        <v>205</v>
      </c>
    </row>
    <row r="7" spans="1:23" ht="15.75" x14ac:dyDescent="0.25">
      <c r="A7" s="32">
        <v>1</v>
      </c>
      <c r="B7" s="37" t="s">
        <v>196</v>
      </c>
      <c r="C7" s="75">
        <v>6887578.1491852608</v>
      </c>
      <c r="D7" s="67">
        <v>0.43854842192564841</v>
      </c>
      <c r="E7" s="67">
        <v>9.322493810859743E-2</v>
      </c>
      <c r="F7" s="69">
        <v>10730.9</v>
      </c>
      <c r="G7" s="70">
        <v>641.84533908481683</v>
      </c>
      <c r="H7" s="77"/>
      <c r="I7" s="108">
        <v>8.7944778152979006E-2</v>
      </c>
      <c r="J7" s="109">
        <v>5.2801599556184242E-3</v>
      </c>
      <c r="M7" s="137"/>
      <c r="N7" s="59"/>
      <c r="O7" s="59"/>
      <c r="P7" s="138"/>
      <c r="Q7" s="139"/>
      <c r="S7" s="139"/>
      <c r="T7" s="59"/>
      <c r="U7" s="59"/>
      <c r="V7" s="140"/>
      <c r="W7" s="139"/>
    </row>
    <row r="8" spans="1:23" ht="15.75" x14ac:dyDescent="0.25">
      <c r="A8" s="32">
        <v>2</v>
      </c>
      <c r="B8" s="37" t="s">
        <v>148</v>
      </c>
      <c r="C8" s="75">
        <v>14488147</v>
      </c>
      <c r="D8" s="67">
        <v>0.55366097185578789</v>
      </c>
      <c r="E8" s="67">
        <v>8.185542194277777E-2</v>
      </c>
      <c r="F8" s="69">
        <v>28626.3</v>
      </c>
      <c r="G8" s="70">
        <v>506.11315468642471</v>
      </c>
      <c r="H8" s="77"/>
      <c r="I8" s="108">
        <v>0.10704051853233398</v>
      </c>
      <c r="J8" s="109">
        <v>-2.5185096589556213E-2</v>
      </c>
      <c r="M8" s="137"/>
      <c r="N8" s="59"/>
      <c r="O8" s="59"/>
      <c r="P8" s="138"/>
      <c r="Q8" s="139"/>
      <c r="S8" s="139"/>
      <c r="T8" s="59"/>
      <c r="U8" s="59"/>
      <c r="V8" s="140"/>
      <c r="W8" s="139"/>
    </row>
    <row r="9" spans="1:23" ht="15.75" x14ac:dyDescent="0.25">
      <c r="A9" s="32">
        <v>3</v>
      </c>
      <c r="B9" s="37" t="s">
        <v>149</v>
      </c>
      <c r="C9" s="75">
        <v>2388899.6999999997</v>
      </c>
      <c r="D9" s="67">
        <v>0.65370019066105278</v>
      </c>
      <c r="E9" s="67">
        <v>6.1777968640149269E-2</v>
      </c>
      <c r="F9" s="69">
        <v>5099.6000000000004</v>
      </c>
      <c r="G9" s="70">
        <v>468.44844693701458</v>
      </c>
      <c r="H9" s="77"/>
      <c r="I9" s="108">
        <v>6.048699008463547E-2</v>
      </c>
      <c r="J9" s="109">
        <v>1.2909785555137998E-3</v>
      </c>
      <c r="M9" s="137"/>
      <c r="N9" s="59"/>
      <c r="O9" s="59"/>
      <c r="P9" s="138"/>
      <c r="Q9" s="139"/>
      <c r="S9" s="139"/>
      <c r="T9" s="59"/>
      <c r="U9" s="59"/>
      <c r="V9" s="140"/>
      <c r="W9" s="139"/>
    </row>
    <row r="10" spans="1:23" ht="15.75" x14ac:dyDescent="0.25">
      <c r="A10" s="32">
        <v>4</v>
      </c>
      <c r="B10" s="37" t="s">
        <v>150</v>
      </c>
      <c r="C10" s="75">
        <v>1558626</v>
      </c>
      <c r="D10" s="67">
        <v>0.56582069133809176</v>
      </c>
      <c r="E10" s="67">
        <v>0.10441443705132981</v>
      </c>
      <c r="F10" s="69">
        <v>1438.5</v>
      </c>
      <c r="G10" s="70">
        <v>1083.5078206465068</v>
      </c>
      <c r="H10" s="77"/>
      <c r="I10" s="108">
        <v>0.1014663692328672</v>
      </c>
      <c r="J10" s="109">
        <v>2.9480678184626158E-3</v>
      </c>
      <c r="M10" s="137"/>
      <c r="N10" s="59"/>
      <c r="O10" s="59"/>
      <c r="P10" s="138"/>
      <c r="Q10" s="139"/>
      <c r="S10" s="139"/>
      <c r="T10" s="59"/>
      <c r="U10" s="59"/>
      <c r="V10" s="140"/>
      <c r="W10" s="139"/>
    </row>
    <row r="11" spans="1:23" ht="15.75" x14ac:dyDescent="0.25">
      <c r="A11" s="32">
        <v>5</v>
      </c>
      <c r="B11" s="37" t="s">
        <v>151</v>
      </c>
      <c r="C11" s="75">
        <v>7291794.0200000005</v>
      </c>
      <c r="D11" s="67">
        <v>0.46952058154234055</v>
      </c>
      <c r="E11" s="67">
        <v>9.3421963951732148E-2</v>
      </c>
      <c r="F11" s="69">
        <v>11405.6</v>
      </c>
      <c r="G11" s="70">
        <v>639.31700392789514</v>
      </c>
      <c r="H11" s="77"/>
      <c r="I11" s="108">
        <v>9.4234877563920974E-2</v>
      </c>
      <c r="J11" s="109">
        <v>-8.1291361218882585E-4</v>
      </c>
      <c r="M11" s="137"/>
      <c r="N11" s="59"/>
      <c r="O11" s="59"/>
      <c r="P11" s="138"/>
      <c r="Q11" s="139"/>
      <c r="S11" s="139"/>
      <c r="T11" s="59"/>
      <c r="U11" s="59"/>
      <c r="V11" s="140"/>
      <c r="W11" s="139"/>
    </row>
    <row r="12" spans="1:23" ht="15.75" x14ac:dyDescent="0.25">
      <c r="A12" s="32">
        <v>6</v>
      </c>
      <c r="B12" s="37" t="s">
        <v>207</v>
      </c>
      <c r="C12" s="75">
        <v>5536519</v>
      </c>
      <c r="D12" s="67">
        <v>0.52576025642178714</v>
      </c>
      <c r="E12" s="67">
        <v>8.3288246914106967E-2</v>
      </c>
      <c r="F12" s="69">
        <v>11104.3</v>
      </c>
      <c r="G12" s="70">
        <v>498.59234710877769</v>
      </c>
      <c r="H12" s="77"/>
      <c r="I12" s="108">
        <v>8.5131876248925903E-2</v>
      </c>
      <c r="J12" s="109">
        <v>-1.8436293348189359E-3</v>
      </c>
      <c r="M12" s="137"/>
      <c r="N12" s="59"/>
      <c r="O12" s="59"/>
      <c r="P12" s="138"/>
      <c r="Q12" s="139"/>
      <c r="S12" s="139"/>
      <c r="T12" s="59"/>
      <c r="U12" s="59"/>
      <c r="V12" s="140"/>
      <c r="W12" s="139"/>
    </row>
    <row r="13" spans="1:23" ht="15.75" x14ac:dyDescent="0.25">
      <c r="A13" s="32">
        <v>7</v>
      </c>
      <c r="B13" s="37" t="s">
        <v>152</v>
      </c>
      <c r="C13" s="75">
        <v>7015767.9900000002</v>
      </c>
      <c r="D13" s="67">
        <v>0.70399808594512625</v>
      </c>
      <c r="E13" s="67">
        <v>5.1017755074802121E-2</v>
      </c>
      <c r="F13" s="69">
        <v>16807.5</v>
      </c>
      <c r="G13" s="70">
        <v>417.41888978134762</v>
      </c>
      <c r="H13" s="77"/>
      <c r="I13" s="108">
        <v>5.8839838993981465E-2</v>
      </c>
      <c r="J13" s="109">
        <v>-7.8220839191793443E-3</v>
      </c>
      <c r="M13" s="137"/>
      <c r="N13" s="59"/>
      <c r="O13" s="59"/>
      <c r="P13" s="138"/>
      <c r="Q13" s="139"/>
      <c r="S13" s="139"/>
      <c r="T13" s="59"/>
      <c r="U13" s="59"/>
      <c r="V13" s="140"/>
      <c r="W13" s="139"/>
    </row>
    <row r="14" spans="1:23" ht="15.75" x14ac:dyDescent="0.25">
      <c r="A14" s="32">
        <v>8</v>
      </c>
      <c r="B14" s="37" t="s">
        <v>153</v>
      </c>
      <c r="C14" s="75">
        <v>1114439.5</v>
      </c>
      <c r="D14" s="67">
        <v>0.57815671602373586</v>
      </c>
      <c r="E14" s="67">
        <v>0.10938229323930314</v>
      </c>
      <c r="F14" s="69">
        <v>714.3</v>
      </c>
      <c r="G14" s="70">
        <v>1560.1840963180737</v>
      </c>
      <c r="H14" s="77"/>
      <c r="I14" s="108">
        <v>0.23584234942396967</v>
      </c>
      <c r="J14" s="109">
        <v>-0.12646005618466655</v>
      </c>
      <c r="M14" s="137"/>
      <c r="N14" s="59"/>
      <c r="O14" s="59"/>
      <c r="Q14" s="139"/>
      <c r="S14" s="139"/>
      <c r="T14" s="59"/>
      <c r="U14" s="59"/>
      <c r="V14" s="140"/>
      <c r="W14" s="139"/>
    </row>
    <row r="15" spans="1:23" ht="15.75" x14ac:dyDescent="0.25">
      <c r="A15" s="32">
        <v>9</v>
      </c>
      <c r="B15" s="37" t="s">
        <v>154</v>
      </c>
      <c r="C15" s="75">
        <v>2750561.83</v>
      </c>
      <c r="D15" s="67">
        <v>0.55518783895849178</v>
      </c>
      <c r="E15" s="67">
        <v>8.5248477842913964E-2</v>
      </c>
      <c r="F15" s="69">
        <v>3584.8</v>
      </c>
      <c r="G15" s="70">
        <v>767.28459886186113</v>
      </c>
      <c r="H15" s="77"/>
      <c r="I15" s="108">
        <v>8.4058748970682703E-2</v>
      </c>
      <c r="J15" s="109">
        <v>1.1897288722312604E-3</v>
      </c>
      <c r="M15" s="137"/>
      <c r="N15" s="59"/>
      <c r="O15" s="59"/>
      <c r="P15" s="138"/>
      <c r="Q15" s="139"/>
      <c r="S15" s="139"/>
      <c r="T15" s="59"/>
      <c r="U15" s="59"/>
      <c r="V15" s="140"/>
      <c r="W15" s="139"/>
    </row>
    <row r="16" spans="1:23" ht="15.75" x14ac:dyDescent="0.25">
      <c r="A16" s="32">
        <v>10</v>
      </c>
      <c r="B16" s="37" t="s">
        <v>155</v>
      </c>
      <c r="C16" s="75">
        <v>10176672.26</v>
      </c>
      <c r="D16" s="67">
        <v>0.52029981833776684</v>
      </c>
      <c r="E16" s="67">
        <v>8.9501358361013389E-2</v>
      </c>
      <c r="F16" s="69">
        <v>20009.900000000001</v>
      </c>
      <c r="G16" s="70">
        <v>508.58186497683641</v>
      </c>
      <c r="H16" s="77"/>
      <c r="I16" s="108">
        <v>9.022842410999185E-2</v>
      </c>
      <c r="J16" s="109">
        <v>-7.2706574897846155E-4</v>
      </c>
      <c r="M16" s="137"/>
      <c r="N16" s="59"/>
      <c r="O16" s="59"/>
      <c r="P16" s="138"/>
      <c r="Q16" s="139"/>
      <c r="S16" s="139"/>
      <c r="T16" s="59"/>
      <c r="U16" s="59"/>
      <c r="V16" s="140"/>
      <c r="W16" s="139"/>
    </row>
    <row r="17" spans="1:23" ht="15.75" x14ac:dyDescent="0.25">
      <c r="A17" s="32">
        <v>11</v>
      </c>
      <c r="B17" s="37" t="s">
        <v>156</v>
      </c>
      <c r="C17" s="75">
        <v>3383785</v>
      </c>
      <c r="D17" s="67">
        <v>0.54821797784792292</v>
      </c>
      <c r="E17" s="67">
        <v>4.0127281332875908E-2</v>
      </c>
      <c r="F17" s="69">
        <v>13317.5</v>
      </c>
      <c r="G17" s="70">
        <v>254.0856016519617</v>
      </c>
      <c r="H17" s="77"/>
      <c r="I17" s="108">
        <v>4.049297150884143E-2</v>
      </c>
      <c r="J17" s="109">
        <v>-3.6569017596552178E-4</v>
      </c>
      <c r="M17" s="137"/>
      <c r="N17" s="59"/>
      <c r="O17" s="59"/>
      <c r="P17" s="138"/>
      <c r="Q17" s="139"/>
      <c r="S17" s="139"/>
      <c r="T17" s="59"/>
      <c r="U17" s="59"/>
      <c r="V17" s="140"/>
      <c r="W17" s="139"/>
    </row>
    <row r="18" spans="1:23" ht="15.75" x14ac:dyDescent="0.25">
      <c r="A18" s="32">
        <v>12</v>
      </c>
      <c r="B18" s="37" t="s">
        <v>157</v>
      </c>
      <c r="C18" s="75">
        <v>1843589.05</v>
      </c>
      <c r="D18" s="67">
        <v>0.59582775972718216</v>
      </c>
      <c r="E18" s="67">
        <v>9.4855711252717009E-2</v>
      </c>
      <c r="F18" s="69">
        <v>2335.6</v>
      </c>
      <c r="G18" s="70">
        <v>789.34280270594286</v>
      </c>
      <c r="H18" s="77"/>
      <c r="I18" s="108">
        <v>0.10400668039252609</v>
      </c>
      <c r="J18" s="109">
        <v>-9.1509691398090759E-3</v>
      </c>
      <c r="M18" s="137"/>
      <c r="N18" s="59"/>
      <c r="O18" s="59"/>
      <c r="P18" s="138"/>
      <c r="Q18" s="139"/>
      <c r="S18" s="139"/>
      <c r="T18" s="59"/>
      <c r="U18" s="59"/>
      <c r="V18" s="140"/>
      <c r="W18" s="139"/>
    </row>
    <row r="19" spans="1:23" ht="15.75" x14ac:dyDescent="0.25">
      <c r="A19" s="32">
        <v>13</v>
      </c>
      <c r="B19" s="37" t="s">
        <v>209</v>
      </c>
      <c r="C19" s="75">
        <v>2277923.1</v>
      </c>
      <c r="D19" s="67">
        <v>0.579737311639556</v>
      </c>
      <c r="E19" s="67">
        <v>0.10158617427214432</v>
      </c>
      <c r="F19" s="69">
        <v>3110.9</v>
      </c>
      <c r="G19" s="70">
        <v>732.23925552091032</v>
      </c>
      <c r="H19" s="77"/>
      <c r="I19" s="108">
        <v>9.9983434831075663E-2</v>
      </c>
      <c r="J19" s="109">
        <v>1.6027394410686596E-3</v>
      </c>
      <c r="M19" s="137"/>
      <c r="N19" s="59"/>
      <c r="O19" s="59"/>
      <c r="P19" s="138"/>
      <c r="Q19" s="139"/>
      <c r="S19" s="139"/>
      <c r="T19" s="59"/>
      <c r="U19" s="59"/>
      <c r="V19" s="140"/>
      <c r="W19" s="139"/>
    </row>
    <row r="20" spans="1:23" ht="15.75" x14ac:dyDescent="0.25">
      <c r="A20" s="32">
        <v>14</v>
      </c>
      <c r="B20" s="37" t="s">
        <v>159</v>
      </c>
      <c r="C20" s="75">
        <v>4832500.29</v>
      </c>
      <c r="D20" s="67">
        <v>0.60107411216054485</v>
      </c>
      <c r="E20" s="67">
        <v>0.1086306227482611</v>
      </c>
      <c r="F20" s="69">
        <v>6900.6</v>
      </c>
      <c r="G20" s="70">
        <v>700.30146508999212</v>
      </c>
      <c r="H20" s="77"/>
      <c r="I20" s="108">
        <v>0.1084943469289029</v>
      </c>
      <c r="J20" s="109">
        <v>1.3627581935819755E-4</v>
      </c>
      <c r="M20" s="137"/>
      <c r="N20" s="59"/>
      <c r="O20" s="59"/>
      <c r="P20" s="138"/>
      <c r="Q20" s="139"/>
      <c r="S20" s="139"/>
      <c r="T20" s="59"/>
      <c r="U20" s="59"/>
      <c r="V20" s="140"/>
      <c r="W20" s="139"/>
    </row>
    <row r="21" spans="1:23" ht="15.75" x14ac:dyDescent="0.25">
      <c r="A21" s="32">
        <v>15</v>
      </c>
      <c r="B21" s="37" t="s">
        <v>160</v>
      </c>
      <c r="C21" s="75">
        <v>31237043.34</v>
      </c>
      <c r="D21" s="67">
        <v>0.50932374216713849</v>
      </c>
      <c r="E21" s="67">
        <v>0.10039130062748008</v>
      </c>
      <c r="F21" s="69">
        <v>48188.2</v>
      </c>
      <c r="G21" s="70">
        <v>648.23013393320355</v>
      </c>
      <c r="H21" s="77"/>
      <c r="I21" s="108">
        <v>7.6558398407526443E-2</v>
      </c>
      <c r="J21" s="109">
        <v>2.3832902219953642E-2</v>
      </c>
      <c r="M21" s="137"/>
      <c r="N21" s="59"/>
      <c r="O21" s="59"/>
      <c r="P21" s="138"/>
      <c r="Q21" s="139"/>
      <c r="S21" s="139"/>
      <c r="T21" s="59"/>
      <c r="U21" s="59"/>
      <c r="V21" s="140"/>
      <c r="W21" s="139"/>
    </row>
    <row r="22" spans="1:23" ht="15.75" x14ac:dyDescent="0.25">
      <c r="A22" s="32">
        <v>16</v>
      </c>
      <c r="B22" s="37" t="s">
        <v>161</v>
      </c>
      <c r="C22" s="75">
        <v>579489.99970000004</v>
      </c>
      <c r="D22" s="67">
        <v>0.71509075369039776</v>
      </c>
      <c r="E22" s="67">
        <v>6.0685764996243542E-2</v>
      </c>
      <c r="F22" s="69">
        <v>865.5</v>
      </c>
      <c r="G22" s="70">
        <v>669.54361606008092</v>
      </c>
      <c r="H22" s="77"/>
      <c r="I22" s="108">
        <v>7.9863408278878334E-2</v>
      </c>
      <c r="J22" s="109">
        <v>-1.9177643282634792E-2</v>
      </c>
      <c r="M22" s="137"/>
      <c r="N22" s="59"/>
      <c r="O22" s="59"/>
      <c r="Q22" s="139"/>
      <c r="S22" s="139"/>
      <c r="T22" s="59"/>
      <c r="U22" s="59"/>
      <c r="V22" s="140"/>
      <c r="W22" s="139"/>
    </row>
    <row r="23" spans="1:23" ht="15.75" x14ac:dyDescent="0.25">
      <c r="A23" s="32">
        <v>17</v>
      </c>
      <c r="B23" s="37" t="s">
        <v>162</v>
      </c>
      <c r="C23" s="75">
        <v>3100632.9</v>
      </c>
      <c r="D23" s="67">
        <v>0.62493667471445513</v>
      </c>
      <c r="E23" s="67">
        <v>9.7209630000695144E-2</v>
      </c>
      <c r="F23" s="69">
        <v>3888.6</v>
      </c>
      <c r="G23" s="70">
        <v>797.36483567350717</v>
      </c>
      <c r="H23" s="77"/>
      <c r="I23" s="108">
        <v>8.3492259829079471E-2</v>
      </c>
      <c r="J23" s="109">
        <v>1.3717370171615673E-2</v>
      </c>
      <c r="M23" s="137"/>
      <c r="N23" s="59"/>
      <c r="O23" s="59"/>
      <c r="P23" s="138"/>
      <c r="Q23" s="139"/>
      <c r="S23" s="139"/>
      <c r="T23" s="59"/>
      <c r="U23" s="59"/>
      <c r="V23" s="140"/>
      <c r="W23" s="139"/>
    </row>
    <row r="24" spans="1:23" ht="15.75" x14ac:dyDescent="0.25">
      <c r="A24" s="32">
        <v>18</v>
      </c>
      <c r="B24" s="37" t="s">
        <v>163</v>
      </c>
      <c r="C24" s="75">
        <v>5161017.03</v>
      </c>
      <c r="D24" s="67">
        <v>0.66255679305391035</v>
      </c>
      <c r="E24" s="67">
        <v>3.9590555463522387E-2</v>
      </c>
      <c r="F24" s="69">
        <v>21117.1</v>
      </c>
      <c r="G24" s="70">
        <v>244.39989534547834</v>
      </c>
      <c r="H24" s="77"/>
      <c r="I24" s="108">
        <v>3.8654685730278852E-2</v>
      </c>
      <c r="J24" s="109">
        <v>9.3586973324353423E-4</v>
      </c>
      <c r="M24" s="137"/>
      <c r="N24" s="59"/>
      <c r="O24" s="59"/>
      <c r="P24" s="138"/>
      <c r="Q24" s="139"/>
      <c r="S24" s="139"/>
      <c r="T24" s="59"/>
      <c r="U24" s="59"/>
      <c r="V24" s="140"/>
      <c r="W24" s="139"/>
    </row>
    <row r="25" spans="1:23" ht="15.75" x14ac:dyDescent="0.25">
      <c r="A25" s="32">
        <v>19</v>
      </c>
      <c r="B25" s="37" t="s">
        <v>208</v>
      </c>
      <c r="C25" s="75">
        <v>2791123.6179999998</v>
      </c>
      <c r="D25" s="67">
        <v>0.62568869870324173</v>
      </c>
      <c r="E25" s="67">
        <v>5.9289145277644326E-2</v>
      </c>
      <c r="F25" s="69">
        <v>7654.4</v>
      </c>
      <c r="G25" s="70">
        <v>364.64303119774246</v>
      </c>
      <c r="H25" s="77"/>
      <c r="I25" s="108">
        <v>6.0999732965800038E-2</v>
      </c>
      <c r="J25" s="109">
        <v>-1.7105876881557125E-3</v>
      </c>
      <c r="M25" s="137"/>
      <c r="N25" s="59"/>
      <c r="O25" s="59"/>
      <c r="P25" s="138"/>
      <c r="Q25" s="139"/>
      <c r="S25" s="139"/>
      <c r="T25" s="59"/>
      <c r="U25" s="59"/>
      <c r="V25" s="140"/>
      <c r="W25" s="139"/>
    </row>
    <row r="26" spans="1:23" ht="15.75" x14ac:dyDescent="0.25">
      <c r="A26" s="32">
        <v>20</v>
      </c>
      <c r="B26" s="37" t="s">
        <v>164</v>
      </c>
      <c r="C26" s="75">
        <v>5238180.91</v>
      </c>
      <c r="D26" s="67">
        <v>0.54661094810951782</v>
      </c>
      <c r="E26" s="67">
        <v>0.10021911249093877</v>
      </c>
      <c r="F26" s="69">
        <v>7220.2</v>
      </c>
      <c r="G26" s="70">
        <v>725.48972466136672</v>
      </c>
      <c r="H26" s="77"/>
      <c r="I26" s="108">
        <v>9.1287053438087698E-2</v>
      </c>
      <c r="J26" s="109">
        <v>8.9320590528510768E-3</v>
      </c>
      <c r="M26" s="137"/>
      <c r="N26" s="59"/>
      <c r="O26" s="59"/>
      <c r="P26" s="138"/>
      <c r="Q26" s="139"/>
      <c r="S26" s="139"/>
      <c r="T26" s="59"/>
      <c r="U26" s="59"/>
      <c r="V26" s="140"/>
      <c r="W26" s="139"/>
    </row>
    <row r="27" spans="1:23" ht="15.75" x14ac:dyDescent="0.25">
      <c r="A27" s="32">
        <v>21</v>
      </c>
      <c r="B27" s="37" t="s">
        <v>165</v>
      </c>
      <c r="C27" s="75">
        <v>3929197.81</v>
      </c>
      <c r="D27" s="67">
        <v>0.57852207292300972</v>
      </c>
      <c r="E27" s="67">
        <v>7.9301329075818619E-2</v>
      </c>
      <c r="F27" s="69">
        <v>6533</v>
      </c>
      <c r="G27" s="70">
        <v>601.43851369967854</v>
      </c>
      <c r="H27" s="77"/>
      <c r="I27" s="108">
        <v>7.8677848705892214E-2</v>
      </c>
      <c r="J27" s="109">
        <v>6.2348036992640465E-4</v>
      </c>
      <c r="M27" s="137"/>
      <c r="N27" s="59"/>
      <c r="O27" s="59"/>
      <c r="P27" s="138"/>
      <c r="Q27" s="139"/>
      <c r="S27" s="139"/>
      <c r="T27" s="59"/>
      <c r="U27" s="59"/>
      <c r="V27" s="140"/>
      <c r="W27" s="139"/>
    </row>
    <row r="28" spans="1:23" ht="15.75" x14ac:dyDescent="0.25">
      <c r="A28" s="32">
        <v>22</v>
      </c>
      <c r="B28" s="37" t="s">
        <v>166</v>
      </c>
      <c r="C28" s="75">
        <v>4320355.41</v>
      </c>
      <c r="D28" s="67">
        <v>0.43269639067211346</v>
      </c>
      <c r="E28" s="67">
        <v>0.1339039389578244</v>
      </c>
      <c r="F28" s="69">
        <v>4535.3999999999996</v>
      </c>
      <c r="G28" s="70">
        <v>952.58530890329416</v>
      </c>
      <c r="H28" s="77"/>
      <c r="I28" s="108">
        <v>0.12753309988304037</v>
      </c>
      <c r="J28" s="109">
        <v>6.3708390747840293E-3</v>
      </c>
      <c r="M28" s="137"/>
      <c r="N28" s="59"/>
      <c r="O28" s="59"/>
      <c r="P28" s="138"/>
      <c r="Q28" s="139"/>
      <c r="S28" s="139"/>
      <c r="T28" s="59"/>
      <c r="U28" s="59"/>
      <c r="V28" s="140"/>
      <c r="W28" s="139"/>
    </row>
    <row r="29" spans="1:23" ht="15.75" x14ac:dyDescent="0.25">
      <c r="A29" s="32">
        <v>23</v>
      </c>
      <c r="B29" s="37" t="s">
        <v>167</v>
      </c>
      <c r="C29" s="75">
        <v>14639911.540000005</v>
      </c>
      <c r="D29" s="67">
        <v>0.20036217716614682</v>
      </c>
      <c r="E29" s="67">
        <v>0.10597690317844378</v>
      </c>
      <c r="F29" s="69">
        <v>18568</v>
      </c>
      <c r="G29" s="70">
        <v>788.44848879793221</v>
      </c>
      <c r="H29" s="77"/>
      <c r="I29" s="108">
        <v>0.11139915866409444</v>
      </c>
      <c r="J29" s="109">
        <v>-5.4222554856506594E-3</v>
      </c>
      <c r="M29" s="137"/>
      <c r="N29" s="59"/>
      <c r="O29" s="59"/>
      <c r="P29" s="138"/>
      <c r="Q29" s="139"/>
      <c r="S29" s="139"/>
      <c r="T29" s="59"/>
      <c r="U29" s="59"/>
      <c r="V29" s="140"/>
      <c r="W29" s="139"/>
    </row>
    <row r="30" spans="1:23" ht="15.75" x14ac:dyDescent="0.25">
      <c r="A30" s="32">
        <v>24</v>
      </c>
      <c r="B30" s="37" t="s">
        <v>168</v>
      </c>
      <c r="C30" s="75">
        <v>4984573.5554999998</v>
      </c>
      <c r="D30" s="67">
        <v>0.6647068950785604</v>
      </c>
      <c r="E30" s="67">
        <v>6.3887980706827052E-2</v>
      </c>
      <c r="F30" s="69">
        <v>11246.3</v>
      </c>
      <c r="G30" s="70">
        <v>443.21897472946659</v>
      </c>
      <c r="H30" s="77"/>
      <c r="I30" s="108">
        <v>6.0487808133313122E-2</v>
      </c>
      <c r="J30" s="109">
        <v>3.4001725735139307E-3</v>
      </c>
      <c r="M30" s="137"/>
      <c r="N30" s="59"/>
      <c r="O30" s="59"/>
      <c r="P30" s="138"/>
      <c r="Q30" s="139"/>
      <c r="S30" s="139"/>
      <c r="T30" s="59"/>
      <c r="U30" s="59"/>
      <c r="V30" s="140"/>
      <c r="W30" s="139"/>
    </row>
    <row r="31" spans="1:23" ht="15.75" x14ac:dyDescent="0.25">
      <c r="A31" s="32">
        <v>25</v>
      </c>
      <c r="B31" s="37" t="s">
        <v>169</v>
      </c>
      <c r="C31" s="75">
        <v>7590642.0599999996</v>
      </c>
      <c r="D31" s="67">
        <v>0.53863679676528586</v>
      </c>
      <c r="E31" s="67">
        <v>9.1723643813568165E-2</v>
      </c>
      <c r="F31" s="69">
        <v>12649.8</v>
      </c>
      <c r="G31" s="70">
        <v>600.0602428496893</v>
      </c>
      <c r="H31" s="77"/>
      <c r="I31" s="108">
        <v>8.5646514908450835E-2</v>
      </c>
      <c r="J31" s="109">
        <v>6.0771289051173294E-3</v>
      </c>
      <c r="M31" s="137"/>
      <c r="N31" s="59"/>
      <c r="O31" s="59"/>
      <c r="P31" s="138"/>
      <c r="Q31" s="139"/>
      <c r="S31" s="139"/>
      <c r="T31" s="59"/>
      <c r="U31" s="59"/>
      <c r="V31" s="140"/>
      <c r="W31" s="139"/>
    </row>
    <row r="32" spans="1:23" ht="15.75" x14ac:dyDescent="0.25">
      <c r="A32" s="32">
        <v>26</v>
      </c>
      <c r="B32" s="37" t="s">
        <v>170</v>
      </c>
      <c r="C32" s="75">
        <v>2546699.31</v>
      </c>
      <c r="D32" s="67">
        <v>0.45927362242231856</v>
      </c>
      <c r="E32" s="67">
        <v>0.11181671980760945</v>
      </c>
      <c r="F32" s="69">
        <v>2362.3000000000002</v>
      </c>
      <c r="G32" s="70">
        <v>1078.0592261778775</v>
      </c>
      <c r="H32" s="77"/>
      <c r="I32" s="108">
        <v>0.10258277929484828</v>
      </c>
      <c r="J32" s="109">
        <v>9.2339405127611629E-3</v>
      </c>
      <c r="M32" s="137"/>
      <c r="N32" s="59"/>
      <c r="O32" s="59"/>
      <c r="P32" s="138"/>
      <c r="Q32" s="139"/>
      <c r="S32" s="139"/>
      <c r="T32" s="59"/>
      <c r="U32" s="59"/>
      <c r="V32" s="140"/>
      <c r="W32" s="139"/>
    </row>
    <row r="33" spans="1:23" ht="15.75" x14ac:dyDescent="0.25">
      <c r="A33" s="32">
        <v>27</v>
      </c>
      <c r="B33" s="37" t="s">
        <v>171</v>
      </c>
      <c r="C33" s="75">
        <v>3588314.5900000003</v>
      </c>
      <c r="D33" s="67">
        <v>0.70915895802710016</v>
      </c>
      <c r="E33" s="67">
        <v>5.8047483879790543E-2</v>
      </c>
      <c r="F33" s="69">
        <v>9200.2000000000007</v>
      </c>
      <c r="G33" s="70">
        <v>390.02571574530987</v>
      </c>
      <c r="H33" s="77"/>
      <c r="I33" s="108">
        <v>6.5385091212294119E-2</v>
      </c>
      <c r="J33" s="109">
        <v>-7.3376073325035762E-3</v>
      </c>
      <c r="M33" s="137"/>
      <c r="N33" s="59"/>
      <c r="O33" s="59"/>
      <c r="P33" s="138"/>
      <c r="Q33" s="139"/>
      <c r="S33" s="139"/>
      <c r="T33" s="59"/>
      <c r="U33" s="59"/>
      <c r="V33" s="140"/>
      <c r="W33" s="139"/>
    </row>
    <row r="34" spans="1:23" ht="15.75" x14ac:dyDescent="0.25">
      <c r="A34" s="32">
        <v>28</v>
      </c>
      <c r="B34" s="37" t="s">
        <v>172</v>
      </c>
      <c r="C34" s="75">
        <v>16018653.370000001</v>
      </c>
      <c r="D34" s="67">
        <v>0.5045986934501312</v>
      </c>
      <c r="E34" s="67">
        <v>8.1002852723148694E-2</v>
      </c>
      <c r="F34" s="69">
        <v>30827.200000000001</v>
      </c>
      <c r="G34" s="70">
        <v>519.6272567732392</v>
      </c>
      <c r="H34" s="77"/>
      <c r="I34" s="108">
        <v>7.8755879512024923E-2</v>
      </c>
      <c r="J34" s="109">
        <v>2.2469732111237706E-3</v>
      </c>
      <c r="M34" s="137"/>
      <c r="N34" s="59"/>
      <c r="O34" s="59"/>
      <c r="P34" s="138"/>
      <c r="Q34" s="139"/>
      <c r="S34" s="139"/>
      <c r="T34" s="59"/>
      <c r="U34" s="59"/>
      <c r="V34" s="140"/>
      <c r="W34" s="139"/>
    </row>
    <row r="35" spans="1:23" ht="15.75" x14ac:dyDescent="0.25">
      <c r="B35" s="38" t="s">
        <v>177</v>
      </c>
      <c r="C35" s="76">
        <v>177272638.33238527</v>
      </c>
      <c r="D35" s="67">
        <v>0.54332004381032795</v>
      </c>
      <c r="E35" s="67">
        <v>8.2119117921219772E-2</v>
      </c>
      <c r="F35" s="68">
        <v>320042.5</v>
      </c>
      <c r="G35" s="66">
        <v>553.9034284509089</v>
      </c>
      <c r="H35" s="77"/>
      <c r="I35" s="108">
        <v>8.1765697663610443E-2</v>
      </c>
      <c r="J35" s="109">
        <v>3.5342025760932982E-4</v>
      </c>
      <c r="M35" s="137"/>
      <c r="N35" s="59"/>
      <c r="O35" s="59"/>
      <c r="P35" s="138"/>
      <c r="Q35" s="139"/>
      <c r="S35" s="139"/>
      <c r="T35" s="59"/>
      <c r="U35" s="59"/>
      <c r="V35" s="140"/>
      <c r="W35" s="139"/>
    </row>
    <row r="36" spans="1:23" ht="15.75" x14ac:dyDescent="0.25">
      <c r="B36" s="39"/>
      <c r="C36" s="39"/>
      <c r="D36" s="39"/>
      <c r="E36" s="39"/>
      <c r="H36" s="77"/>
      <c r="I36" s="110"/>
      <c r="J36" s="111"/>
    </row>
    <row r="37" spans="1:23" x14ac:dyDescent="0.2">
      <c r="B37" s="60" t="s">
        <v>190</v>
      </c>
      <c r="C37" s="60"/>
      <c r="D37" s="59">
        <v>0.71509075369039776</v>
      </c>
      <c r="E37" s="59">
        <v>0.1339039389578244</v>
      </c>
      <c r="F37" s="62">
        <v>48188.2</v>
      </c>
      <c r="G37" s="63">
        <v>1560.1840963180737</v>
      </c>
      <c r="H37" s="63"/>
      <c r="I37" s="112">
        <v>0.23584234942396967</v>
      </c>
      <c r="J37" s="111"/>
    </row>
    <row r="38" spans="1:23" x14ac:dyDescent="0.2">
      <c r="B38" s="60" t="s">
        <v>191</v>
      </c>
      <c r="C38" s="60"/>
      <c r="D38" s="59">
        <v>0.20036217716614682</v>
      </c>
      <c r="E38" s="59">
        <v>3.9590555463522387E-2</v>
      </c>
      <c r="F38" s="62">
        <v>714.3</v>
      </c>
      <c r="G38" s="63">
        <v>244.39989534547834</v>
      </c>
      <c r="H38" s="63"/>
      <c r="I38" s="112">
        <v>3.8654685730278852E-2</v>
      </c>
      <c r="J38" s="111"/>
    </row>
    <row r="39" spans="1:23" ht="15.75" thickBot="1" x14ac:dyDescent="0.25">
      <c r="B39" s="60" t="s">
        <v>189</v>
      </c>
      <c r="C39" s="60"/>
      <c r="D39" s="59">
        <v>0.51472857652425097</v>
      </c>
      <c r="E39" s="59">
        <v>9.4313383494302017E-2</v>
      </c>
      <c r="F39" s="62">
        <v>47473.899999999994</v>
      </c>
      <c r="G39" s="63">
        <v>1315.7842009725953</v>
      </c>
      <c r="H39" s="63"/>
      <c r="I39" s="113">
        <v>0.19718766369369081</v>
      </c>
      <c r="J39" s="114"/>
    </row>
    <row r="45" spans="1:23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heetProtection algorithmName="SHA-512" hashValue="sDYuW94bLMZxV7K/In3JDigiS/4bZTLqY725Qt2CiCTDTEcch1soHvK24F+Sx9prEbJowUr69vZIY3NUBhrtEQ==" saltValue="N0Dyb/jNhE+TQoXhfl8Lpg==" spinCount="100000" sheet="1" objects="1" scenarios="1"/>
  <conditionalFormatting sqref="D7:D34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4">
    <cfRule type="colorScale" priority="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7:G34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E7:E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I7:I35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J7:J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62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50"/>
  <sheetViews>
    <sheetView zoomScale="60" zoomScaleNormal="60" workbookViewId="0">
      <pane xSplit="6" ySplit="7" topLeftCell="G8" activePane="bottomRight" state="frozen"/>
      <selection activeCell="B2" sqref="B2"/>
      <selection pane="topRight" activeCell="B2" sqref="B2"/>
      <selection pane="bottomLeft" activeCell="B2" sqref="B2"/>
      <selection pane="bottomRight" activeCell="AJ1" sqref="AJ1:AR1048576"/>
    </sheetView>
  </sheetViews>
  <sheetFormatPr defaultRowHeight="15" x14ac:dyDescent="0.2"/>
  <cols>
    <col min="1" max="1" width="3" style="32" customWidth="1"/>
    <col min="2" max="2" width="2.85546875" style="32" customWidth="1"/>
    <col min="3" max="3" width="4.85546875" style="32" customWidth="1"/>
    <col min="4" max="5" width="2.85546875" style="32" customWidth="1"/>
    <col min="6" max="6" width="70.7109375" style="32" bestFit="1" customWidth="1"/>
    <col min="7" max="35" width="8.7109375" style="32" customWidth="1"/>
    <col min="36" max="36" width="15.7109375" style="32" customWidth="1"/>
    <col min="37" max="43" width="10.7109375" style="32" hidden="1" customWidth="1"/>
    <col min="44" max="44" width="8.7109375" style="32" bestFit="1" customWidth="1"/>
    <col min="45" max="45" width="12.7109375" style="32" bestFit="1" customWidth="1"/>
    <col min="46" max="46" width="21.140625" style="32" bestFit="1" customWidth="1"/>
    <col min="47" max="47" width="19.85546875" style="32" bestFit="1" customWidth="1"/>
    <col min="48" max="48" width="28.7109375" style="32" bestFit="1" customWidth="1"/>
    <col min="49" max="49" width="32.28515625" style="32" bestFit="1" customWidth="1"/>
    <col min="50" max="50" width="42.85546875" style="32" bestFit="1" customWidth="1"/>
    <col min="51" max="51" width="36.85546875" style="32" bestFit="1" customWidth="1"/>
    <col min="52" max="52" width="22.7109375" style="32" bestFit="1" customWidth="1"/>
    <col min="53" max="53" width="19" style="32" bestFit="1" customWidth="1"/>
    <col min="54" max="54" width="27" style="32" bestFit="1" customWidth="1"/>
    <col min="55" max="55" width="37.140625" style="32" bestFit="1" customWidth="1"/>
    <col min="56" max="56" width="28" style="32" bestFit="1" customWidth="1"/>
    <col min="57" max="58" width="11.140625" style="32" bestFit="1" customWidth="1"/>
    <col min="59" max="59" width="5.85546875" style="32" customWidth="1"/>
    <col min="60" max="60" width="17.7109375" style="32" bestFit="1" customWidth="1"/>
    <col min="61" max="61" width="52.85546875" style="32" bestFit="1" customWidth="1"/>
    <col min="62" max="62" width="21.7109375" style="32" bestFit="1" customWidth="1"/>
    <col min="63" max="63" width="3" style="32" customWidth="1"/>
    <col min="64" max="64" width="16.28515625" style="32" bestFit="1" customWidth="1"/>
    <col min="65" max="65" width="41.140625" style="32" bestFit="1" customWidth="1"/>
    <col min="66" max="66" width="26.7109375" style="32" bestFit="1" customWidth="1"/>
    <col min="67" max="68" width="11.140625" style="32" bestFit="1" customWidth="1"/>
    <col min="69" max="16384" width="9.140625" style="32"/>
  </cols>
  <sheetData>
    <row r="1" spans="1:43" ht="15.75" x14ac:dyDescent="0.25">
      <c r="E1" s="146" t="s">
        <v>174</v>
      </c>
      <c r="F1" s="145"/>
    </row>
    <row r="2" spans="1:43" ht="15.75" x14ac:dyDescent="0.25">
      <c r="E2" s="147" t="s">
        <v>344</v>
      </c>
      <c r="F2" s="145"/>
    </row>
    <row r="3" spans="1:43" ht="15.75" x14ac:dyDescent="0.25">
      <c r="E3" s="145" t="s">
        <v>182</v>
      </c>
      <c r="F3" s="145"/>
    </row>
    <row r="4" spans="1:43" ht="15.75" x14ac:dyDescent="0.25">
      <c r="B4" s="46"/>
      <c r="C4" s="46"/>
    </row>
    <row r="5" spans="1:43" ht="15.75" x14ac:dyDescent="0.25">
      <c r="B5" s="46"/>
      <c r="C5" s="46"/>
      <c r="AD5" s="57" t="s">
        <v>187</v>
      </c>
    </row>
    <row r="6" spans="1:43" ht="15.75" x14ac:dyDescent="0.25">
      <c r="B6" s="33"/>
      <c r="F6" s="50" t="s">
        <v>186</v>
      </c>
      <c r="AK6" s="32" t="s">
        <v>183</v>
      </c>
      <c r="AL6" s="32" t="s">
        <v>183</v>
      </c>
      <c r="AM6" s="32" t="s">
        <v>183</v>
      </c>
      <c r="AN6" s="32" t="s">
        <v>184</v>
      </c>
      <c r="AO6" s="32" t="s">
        <v>185</v>
      </c>
      <c r="AP6" s="32" t="s">
        <v>185</v>
      </c>
      <c r="AQ6" s="32" t="s">
        <v>185</v>
      </c>
    </row>
    <row r="7" spans="1:43" x14ac:dyDescent="0.2">
      <c r="F7" s="35" t="s">
        <v>175</v>
      </c>
      <c r="G7" s="52" t="s">
        <v>196</v>
      </c>
      <c r="H7" s="52" t="s">
        <v>148</v>
      </c>
      <c r="I7" s="52" t="s">
        <v>149</v>
      </c>
      <c r="J7" s="52" t="s">
        <v>150</v>
      </c>
      <c r="K7" s="52" t="s">
        <v>151</v>
      </c>
      <c r="L7" s="52" t="s">
        <v>207</v>
      </c>
      <c r="M7" s="52" t="s">
        <v>152</v>
      </c>
      <c r="N7" s="52" t="s">
        <v>153</v>
      </c>
      <c r="O7" s="52" t="s">
        <v>154</v>
      </c>
      <c r="P7" s="52" t="s">
        <v>155</v>
      </c>
      <c r="Q7" s="52" t="s">
        <v>156</v>
      </c>
      <c r="R7" s="52" t="s">
        <v>157</v>
      </c>
      <c r="S7" s="52" t="s">
        <v>158</v>
      </c>
      <c r="T7" s="52" t="s">
        <v>159</v>
      </c>
      <c r="U7" s="52" t="s">
        <v>160</v>
      </c>
      <c r="V7" s="52" t="s">
        <v>161</v>
      </c>
      <c r="W7" s="52" t="s">
        <v>162</v>
      </c>
      <c r="X7" s="52" t="s">
        <v>163</v>
      </c>
      <c r="Y7" s="52" t="s">
        <v>208</v>
      </c>
      <c r="Z7" s="52" t="s">
        <v>164</v>
      </c>
      <c r="AA7" s="52" t="s">
        <v>165</v>
      </c>
      <c r="AB7" s="52" t="s">
        <v>166</v>
      </c>
      <c r="AC7" s="52" t="s">
        <v>167</v>
      </c>
      <c r="AD7" s="52" t="s">
        <v>168</v>
      </c>
      <c r="AE7" s="52" t="s">
        <v>169</v>
      </c>
      <c r="AF7" s="52" t="s">
        <v>170</v>
      </c>
      <c r="AG7" s="52" t="s">
        <v>171</v>
      </c>
      <c r="AH7" s="52" t="s">
        <v>172</v>
      </c>
      <c r="AI7" s="53" t="s">
        <v>188</v>
      </c>
      <c r="AK7" s="32" t="s">
        <v>15</v>
      </c>
      <c r="AL7" s="32" t="s">
        <v>24</v>
      </c>
      <c r="AM7" s="32" t="s">
        <v>59</v>
      </c>
      <c r="AO7" s="32" t="s">
        <v>15</v>
      </c>
      <c r="AP7" s="32" t="s">
        <v>24</v>
      </c>
      <c r="AQ7" s="32" t="s">
        <v>59</v>
      </c>
    </row>
    <row r="8" spans="1:43" ht="15.75" x14ac:dyDescent="0.25">
      <c r="A8" s="9" t="s">
        <v>9</v>
      </c>
      <c r="B8" s="10"/>
      <c r="C8" s="11"/>
      <c r="D8" s="12" t="s">
        <v>10</v>
      </c>
      <c r="E8" s="11"/>
      <c r="F8" s="1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49"/>
    </row>
    <row r="9" spans="1:43" ht="15.75" x14ac:dyDescent="0.25">
      <c r="A9" s="9"/>
      <c r="B9" s="10" t="s">
        <v>11</v>
      </c>
      <c r="C9" s="11"/>
      <c r="D9" s="14"/>
      <c r="E9" s="10" t="s">
        <v>12</v>
      </c>
      <c r="F9" s="1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49"/>
    </row>
    <row r="10" spans="1:43" ht="15.75" x14ac:dyDescent="0.25">
      <c r="A10" s="9"/>
      <c r="B10" s="10"/>
      <c r="C10" s="11" t="s">
        <v>13</v>
      </c>
      <c r="D10" s="14"/>
      <c r="E10" s="11"/>
      <c r="F10" s="10" t="s">
        <v>14</v>
      </c>
      <c r="G10" s="51" t="s">
        <v>15</v>
      </c>
      <c r="H10" s="51" t="s">
        <v>347</v>
      </c>
      <c r="I10" s="51" t="s">
        <v>347</v>
      </c>
      <c r="J10" s="51" t="s">
        <v>347</v>
      </c>
      <c r="K10" s="51" t="s">
        <v>347</v>
      </c>
      <c r="L10" s="51" t="s">
        <v>347</v>
      </c>
      <c r="M10" s="51" t="s">
        <v>347</v>
      </c>
      <c r="N10" s="51" t="s">
        <v>347</v>
      </c>
      <c r="O10" s="51" t="s">
        <v>59</v>
      </c>
      <c r="P10" s="51" t="s">
        <v>347</v>
      </c>
      <c r="Q10" s="51" t="s">
        <v>347</v>
      </c>
      <c r="R10" s="51" t="s">
        <v>347</v>
      </c>
      <c r="S10" s="51" t="s">
        <v>15</v>
      </c>
      <c r="T10" s="51" t="s">
        <v>347</v>
      </c>
      <c r="U10" s="51" t="s">
        <v>347</v>
      </c>
      <c r="V10" s="51" t="s">
        <v>347</v>
      </c>
      <c r="W10" s="51" t="s">
        <v>347</v>
      </c>
      <c r="X10" s="51" t="s">
        <v>347</v>
      </c>
      <c r="Y10" s="51" t="s">
        <v>347</v>
      </c>
      <c r="Z10" s="51" t="s">
        <v>347</v>
      </c>
      <c r="AA10" s="51" t="s">
        <v>347</v>
      </c>
      <c r="AB10" s="51" t="s">
        <v>347</v>
      </c>
      <c r="AC10" s="51" t="s">
        <v>347</v>
      </c>
      <c r="AD10" s="51" t="s">
        <v>347</v>
      </c>
      <c r="AE10" s="51" t="s">
        <v>347</v>
      </c>
      <c r="AF10" s="51" t="s">
        <v>347</v>
      </c>
      <c r="AG10" s="51" t="s">
        <v>347</v>
      </c>
      <c r="AH10" s="51" t="s">
        <v>347</v>
      </c>
      <c r="AI10" s="49" t="s">
        <v>15</v>
      </c>
      <c r="AK10" s="32">
        <f>COUNTIF(G10:AH10,"Yes")</f>
        <v>2</v>
      </c>
      <c r="AL10" s="32">
        <f>COUNTIF(G10:AH10,"No")</f>
        <v>0</v>
      </c>
      <c r="AM10" s="32">
        <f>COUNTIF(G10:AH10,"Partial")</f>
        <v>1</v>
      </c>
      <c r="AN10" s="32">
        <f>SUM(AK10:AM10)</f>
        <v>3</v>
      </c>
      <c r="AO10" s="56">
        <f>IFERROR(AK10/$AN10,0)</f>
        <v>0.66666666666666663</v>
      </c>
      <c r="AP10" s="58">
        <f t="shared" ref="AP10:AQ10" si="0">IFERROR(AL10/$AN10,0)</f>
        <v>0</v>
      </c>
      <c r="AQ10" s="58">
        <f t="shared" si="0"/>
        <v>0.33333333333333331</v>
      </c>
    </row>
    <row r="11" spans="1:43" ht="15.75" x14ac:dyDescent="0.25">
      <c r="A11" s="9"/>
      <c r="B11" s="10"/>
      <c r="C11" s="11" t="s">
        <v>16</v>
      </c>
      <c r="D11" s="14"/>
      <c r="E11" s="11"/>
      <c r="F11" s="10" t="s">
        <v>17</v>
      </c>
      <c r="G11" s="51" t="s">
        <v>347</v>
      </c>
      <c r="H11" s="51" t="s">
        <v>347</v>
      </c>
      <c r="I11" s="51" t="s">
        <v>280</v>
      </c>
      <c r="J11" s="51" t="s">
        <v>347</v>
      </c>
      <c r="K11" s="51" t="s">
        <v>15</v>
      </c>
      <c r="L11" s="51" t="s">
        <v>15</v>
      </c>
      <c r="M11" s="51" t="s">
        <v>15</v>
      </c>
      <c r="N11" s="51" t="s">
        <v>15</v>
      </c>
      <c r="O11" s="51" t="s">
        <v>15</v>
      </c>
      <c r="P11" s="51" t="s">
        <v>347</v>
      </c>
      <c r="Q11" s="51" t="s">
        <v>15</v>
      </c>
      <c r="R11" s="51" t="s">
        <v>15</v>
      </c>
      <c r="S11" s="51" t="s">
        <v>347</v>
      </c>
      <c r="T11" s="51" t="s">
        <v>15</v>
      </c>
      <c r="U11" s="51" t="s">
        <v>15</v>
      </c>
      <c r="V11" s="51" t="s">
        <v>15</v>
      </c>
      <c r="W11" s="51" t="s">
        <v>15</v>
      </c>
      <c r="X11" s="51" t="s">
        <v>15</v>
      </c>
      <c r="Y11" s="51" t="s">
        <v>15</v>
      </c>
      <c r="Z11" s="51" t="s">
        <v>280</v>
      </c>
      <c r="AA11" s="51" t="s">
        <v>15</v>
      </c>
      <c r="AB11" s="51" t="s">
        <v>15</v>
      </c>
      <c r="AC11" s="51" t="s">
        <v>15</v>
      </c>
      <c r="AD11" s="51" t="s">
        <v>15</v>
      </c>
      <c r="AE11" s="51" t="s">
        <v>15</v>
      </c>
      <c r="AF11" s="51" t="s">
        <v>15</v>
      </c>
      <c r="AG11" s="51" t="s">
        <v>59</v>
      </c>
      <c r="AH11" s="51" t="s">
        <v>15</v>
      </c>
      <c r="AI11" s="49" t="s">
        <v>15</v>
      </c>
      <c r="AK11" s="32">
        <f t="shared" ref="AK11:AK74" si="1">COUNTIF(G11:AH11,"Yes")</f>
        <v>22</v>
      </c>
      <c r="AL11" s="32">
        <f t="shared" ref="AL11:AL74" si="2">COUNTIF(G11:AH11,"No")</f>
        <v>0</v>
      </c>
      <c r="AM11" s="32">
        <f t="shared" ref="AM11:AM74" si="3">COUNTIF(G11:AH11,"Partial")</f>
        <v>1</v>
      </c>
      <c r="AN11" s="32">
        <f t="shared" ref="AN11:AN74" si="4">SUM(AK11:AM11)</f>
        <v>23</v>
      </c>
      <c r="AO11" s="56">
        <f t="shared" ref="AO11:AO74" si="5">IFERROR(AK11/$AN11,0)</f>
        <v>0.95652173913043481</v>
      </c>
      <c r="AP11" s="58">
        <f t="shared" ref="AP11:AP74" si="6">IFERROR(AL11/$AN11,0)</f>
        <v>0</v>
      </c>
      <c r="AQ11" s="58">
        <f t="shared" ref="AQ11:AQ74" si="7">IFERROR(AM11/$AN11,0)</f>
        <v>4.3478260869565216E-2</v>
      </c>
    </row>
    <row r="12" spans="1:43" ht="15.75" x14ac:dyDescent="0.25">
      <c r="A12" s="9"/>
      <c r="B12" s="10"/>
      <c r="C12" s="11" t="s">
        <v>18</v>
      </c>
      <c r="D12" s="14"/>
      <c r="E12" s="11"/>
      <c r="F12" s="10" t="s">
        <v>19</v>
      </c>
      <c r="G12" s="51" t="s">
        <v>15</v>
      </c>
      <c r="H12" s="51" t="s">
        <v>59</v>
      </c>
      <c r="I12" s="51" t="s">
        <v>280</v>
      </c>
      <c r="J12" s="51" t="s">
        <v>347</v>
      </c>
      <c r="K12" s="51" t="s">
        <v>15</v>
      </c>
      <c r="L12" s="51" t="s">
        <v>15</v>
      </c>
      <c r="M12" s="51" t="s">
        <v>15</v>
      </c>
      <c r="N12" s="51" t="s">
        <v>59</v>
      </c>
      <c r="O12" s="51" t="s">
        <v>15</v>
      </c>
      <c r="P12" s="51" t="s">
        <v>15</v>
      </c>
      <c r="Q12" s="51" t="s">
        <v>15</v>
      </c>
      <c r="R12" s="51" t="s">
        <v>15</v>
      </c>
      <c r="S12" s="51" t="s">
        <v>15</v>
      </c>
      <c r="T12" s="51" t="s">
        <v>59</v>
      </c>
      <c r="U12" s="51" t="s">
        <v>15</v>
      </c>
      <c r="V12" s="51" t="s">
        <v>15</v>
      </c>
      <c r="W12" s="51" t="s">
        <v>15</v>
      </c>
      <c r="X12" s="51" t="s">
        <v>15</v>
      </c>
      <c r="Y12" s="51" t="s">
        <v>15</v>
      </c>
      <c r="Z12" s="51" t="s">
        <v>280</v>
      </c>
      <c r="AA12" s="51" t="s">
        <v>15</v>
      </c>
      <c r="AB12" s="51" t="s">
        <v>15</v>
      </c>
      <c r="AC12" s="51" t="s">
        <v>15</v>
      </c>
      <c r="AD12" s="51" t="s">
        <v>15</v>
      </c>
      <c r="AE12" s="51" t="s">
        <v>15</v>
      </c>
      <c r="AF12" s="51" t="s">
        <v>15</v>
      </c>
      <c r="AG12" s="51" t="s">
        <v>15</v>
      </c>
      <c r="AH12" s="51" t="s">
        <v>15</v>
      </c>
      <c r="AI12" s="49" t="s">
        <v>15</v>
      </c>
      <c r="AK12" s="32">
        <f t="shared" si="1"/>
        <v>24</v>
      </c>
      <c r="AL12" s="32">
        <f t="shared" si="2"/>
        <v>0</v>
      </c>
      <c r="AM12" s="32">
        <f t="shared" si="3"/>
        <v>3</v>
      </c>
      <c r="AN12" s="32">
        <f t="shared" si="4"/>
        <v>27</v>
      </c>
      <c r="AO12" s="56">
        <f t="shared" si="5"/>
        <v>0.88888888888888884</v>
      </c>
      <c r="AP12" s="58">
        <f t="shared" si="6"/>
        <v>0</v>
      </c>
      <c r="AQ12" s="58">
        <f t="shared" si="7"/>
        <v>0.1111111111111111</v>
      </c>
    </row>
    <row r="13" spans="1:43" ht="15.75" x14ac:dyDescent="0.25">
      <c r="A13" s="9"/>
      <c r="B13" s="10"/>
      <c r="C13" s="11" t="s">
        <v>20</v>
      </c>
      <c r="D13" s="14"/>
      <c r="E13" s="11"/>
      <c r="F13" s="10" t="s">
        <v>21</v>
      </c>
      <c r="G13" s="51" t="s">
        <v>347</v>
      </c>
      <c r="H13" s="51" t="s">
        <v>59</v>
      </c>
      <c r="I13" s="51" t="s">
        <v>347</v>
      </c>
      <c r="J13" s="51" t="s">
        <v>347</v>
      </c>
      <c r="K13" s="51" t="s">
        <v>15</v>
      </c>
      <c r="L13" s="51" t="s">
        <v>24</v>
      </c>
      <c r="M13" s="51" t="s">
        <v>347</v>
      </c>
      <c r="N13" s="51" t="s">
        <v>347</v>
      </c>
      <c r="O13" s="51" t="s">
        <v>347</v>
      </c>
      <c r="P13" s="51" t="s">
        <v>15</v>
      </c>
      <c r="Q13" s="51" t="s">
        <v>15</v>
      </c>
      <c r="R13" s="51" t="s">
        <v>347</v>
      </c>
      <c r="S13" s="51" t="s">
        <v>347</v>
      </c>
      <c r="T13" s="51" t="s">
        <v>347</v>
      </c>
      <c r="U13" s="51" t="s">
        <v>347</v>
      </c>
      <c r="V13" s="51" t="s">
        <v>15</v>
      </c>
      <c r="W13" s="51" t="s">
        <v>347</v>
      </c>
      <c r="X13" s="51" t="s">
        <v>347</v>
      </c>
      <c r="Y13" s="51" t="s">
        <v>347</v>
      </c>
      <c r="Z13" s="51" t="s">
        <v>280</v>
      </c>
      <c r="AA13" s="51" t="s">
        <v>347</v>
      </c>
      <c r="AB13" s="51" t="s">
        <v>347</v>
      </c>
      <c r="AC13" s="51" t="s">
        <v>15</v>
      </c>
      <c r="AD13" s="51" t="s">
        <v>347</v>
      </c>
      <c r="AE13" s="51" t="s">
        <v>347</v>
      </c>
      <c r="AF13" s="51" t="s">
        <v>347</v>
      </c>
      <c r="AG13" s="51" t="s">
        <v>347</v>
      </c>
      <c r="AH13" s="51" t="s">
        <v>347</v>
      </c>
      <c r="AI13" s="49" t="s">
        <v>15</v>
      </c>
      <c r="AK13" s="32">
        <f t="shared" si="1"/>
        <v>6</v>
      </c>
      <c r="AL13" s="32">
        <f t="shared" si="2"/>
        <v>1</v>
      </c>
      <c r="AM13" s="32">
        <f t="shared" si="3"/>
        <v>1</v>
      </c>
      <c r="AN13" s="32">
        <f t="shared" si="4"/>
        <v>8</v>
      </c>
      <c r="AO13" s="56">
        <f t="shared" si="5"/>
        <v>0.75</v>
      </c>
      <c r="AP13" s="58">
        <f t="shared" si="6"/>
        <v>0.125</v>
      </c>
      <c r="AQ13" s="58">
        <f t="shared" si="7"/>
        <v>0.125</v>
      </c>
    </row>
    <row r="14" spans="1:43" ht="15.75" x14ac:dyDescent="0.25">
      <c r="A14" s="9"/>
      <c r="B14" s="10"/>
      <c r="C14" s="11" t="s">
        <v>22</v>
      </c>
      <c r="D14" s="14"/>
      <c r="E14" s="11"/>
      <c r="F14" s="10" t="s">
        <v>23</v>
      </c>
      <c r="G14" s="51" t="s">
        <v>347</v>
      </c>
      <c r="H14" s="51" t="s">
        <v>59</v>
      </c>
      <c r="I14" s="51" t="s">
        <v>280</v>
      </c>
      <c r="J14" s="51" t="s">
        <v>347</v>
      </c>
      <c r="K14" s="51" t="s">
        <v>15</v>
      </c>
      <c r="L14" s="51" t="s">
        <v>15</v>
      </c>
      <c r="M14" s="51" t="s">
        <v>15</v>
      </c>
      <c r="N14" s="51" t="s">
        <v>347</v>
      </c>
      <c r="O14" s="51" t="s">
        <v>15</v>
      </c>
      <c r="P14" s="51" t="s">
        <v>15</v>
      </c>
      <c r="Q14" s="51" t="s">
        <v>15</v>
      </c>
      <c r="R14" s="51" t="s">
        <v>59</v>
      </c>
      <c r="S14" s="51" t="s">
        <v>59</v>
      </c>
      <c r="T14" s="51" t="s">
        <v>59</v>
      </c>
      <c r="U14" s="51" t="s">
        <v>59</v>
      </c>
      <c r="V14" s="51" t="s">
        <v>347</v>
      </c>
      <c r="W14" s="51" t="s">
        <v>15</v>
      </c>
      <c r="X14" s="51" t="s">
        <v>15</v>
      </c>
      <c r="Y14" s="51" t="s">
        <v>347</v>
      </c>
      <c r="Z14" s="51" t="s">
        <v>280</v>
      </c>
      <c r="AA14" s="51" t="s">
        <v>347</v>
      </c>
      <c r="AB14" s="51" t="s">
        <v>15</v>
      </c>
      <c r="AC14" s="51" t="s">
        <v>15</v>
      </c>
      <c r="AD14" s="51" t="s">
        <v>59</v>
      </c>
      <c r="AE14" s="51" t="s">
        <v>15</v>
      </c>
      <c r="AF14" s="51" t="s">
        <v>15</v>
      </c>
      <c r="AG14" s="51" t="s">
        <v>59</v>
      </c>
      <c r="AH14" s="51" t="s">
        <v>15</v>
      </c>
      <c r="AI14" s="49" t="s">
        <v>15</v>
      </c>
      <c r="AK14" s="32">
        <f t="shared" si="1"/>
        <v>15</v>
      </c>
      <c r="AL14" s="32">
        <f t="shared" si="2"/>
        <v>0</v>
      </c>
      <c r="AM14" s="32">
        <f t="shared" si="3"/>
        <v>7</v>
      </c>
      <c r="AN14" s="32">
        <f t="shared" si="4"/>
        <v>22</v>
      </c>
      <c r="AO14" s="56">
        <f t="shared" si="5"/>
        <v>0.68181818181818177</v>
      </c>
      <c r="AP14" s="58">
        <f t="shared" si="6"/>
        <v>0</v>
      </c>
      <c r="AQ14" s="58">
        <f t="shared" si="7"/>
        <v>0.31818181818181818</v>
      </c>
    </row>
    <row r="15" spans="1:43" ht="15.75" x14ac:dyDescent="0.25">
      <c r="A15" s="9"/>
      <c r="B15" s="10"/>
      <c r="C15" s="11" t="s">
        <v>25</v>
      </c>
      <c r="D15" s="14"/>
      <c r="E15" s="11"/>
      <c r="F15" s="10" t="s">
        <v>26</v>
      </c>
      <c r="G15" s="51" t="s">
        <v>59</v>
      </c>
      <c r="H15" s="51" t="s">
        <v>59</v>
      </c>
      <c r="I15" s="51" t="s">
        <v>281</v>
      </c>
      <c r="J15" s="51" t="s">
        <v>347</v>
      </c>
      <c r="K15" s="51" t="s">
        <v>347</v>
      </c>
      <c r="L15" s="51" t="s">
        <v>24</v>
      </c>
      <c r="M15" s="51" t="s">
        <v>24</v>
      </c>
      <c r="N15" s="51" t="s">
        <v>347</v>
      </c>
      <c r="O15" s="51" t="s">
        <v>347</v>
      </c>
      <c r="P15" s="51" t="s">
        <v>24</v>
      </c>
      <c r="Q15" s="51" t="s">
        <v>347</v>
      </c>
      <c r="R15" s="51" t="s">
        <v>347</v>
      </c>
      <c r="S15" s="51" t="s">
        <v>24</v>
      </c>
      <c r="T15" s="51" t="s">
        <v>59</v>
      </c>
      <c r="U15" s="51" t="s">
        <v>24</v>
      </c>
      <c r="V15" s="51" t="s">
        <v>347</v>
      </c>
      <c r="W15" s="51" t="s">
        <v>347</v>
      </c>
      <c r="X15" s="51" t="s">
        <v>347</v>
      </c>
      <c r="Y15" s="51" t="s">
        <v>24</v>
      </c>
      <c r="Z15" s="51" t="s">
        <v>347</v>
      </c>
      <c r="AA15" s="51" t="s">
        <v>24</v>
      </c>
      <c r="AB15" s="51" t="s">
        <v>24</v>
      </c>
      <c r="AC15" s="51" t="s">
        <v>347</v>
      </c>
      <c r="AD15" s="51" t="s">
        <v>24</v>
      </c>
      <c r="AE15" s="51" t="s">
        <v>347</v>
      </c>
      <c r="AF15" s="51" t="s">
        <v>347</v>
      </c>
      <c r="AG15" s="51" t="s">
        <v>347</v>
      </c>
      <c r="AH15" s="51" t="s">
        <v>24</v>
      </c>
      <c r="AI15" s="49" t="s">
        <v>24</v>
      </c>
      <c r="AK15" s="32">
        <f t="shared" si="1"/>
        <v>0</v>
      </c>
      <c r="AL15" s="32">
        <f t="shared" si="2"/>
        <v>11</v>
      </c>
      <c r="AM15" s="32">
        <f t="shared" si="3"/>
        <v>3</v>
      </c>
      <c r="AN15" s="32">
        <f t="shared" si="4"/>
        <v>14</v>
      </c>
      <c r="AO15" s="58">
        <f t="shared" si="5"/>
        <v>0</v>
      </c>
      <c r="AP15" s="56">
        <f t="shared" si="6"/>
        <v>0.7857142857142857</v>
      </c>
      <c r="AQ15" s="58">
        <f t="shared" si="7"/>
        <v>0.21428571428571427</v>
      </c>
    </row>
    <row r="16" spans="1:43" ht="15.75" x14ac:dyDescent="0.25">
      <c r="A16" s="9"/>
      <c r="B16" s="10"/>
      <c r="C16" s="11" t="s">
        <v>27</v>
      </c>
      <c r="D16" s="14"/>
      <c r="E16" s="11"/>
      <c r="F16" s="10" t="s">
        <v>28</v>
      </c>
      <c r="G16" s="51" t="s">
        <v>347</v>
      </c>
      <c r="H16" s="51" t="s">
        <v>347</v>
      </c>
      <c r="I16" s="51" t="s">
        <v>347</v>
      </c>
      <c r="J16" s="51" t="s">
        <v>347</v>
      </c>
      <c r="K16" s="51" t="s">
        <v>15</v>
      </c>
      <c r="L16" s="51" t="s">
        <v>347</v>
      </c>
      <c r="M16" s="51" t="s">
        <v>347</v>
      </c>
      <c r="N16" s="51" t="s">
        <v>347</v>
      </c>
      <c r="O16" s="51" t="s">
        <v>347</v>
      </c>
      <c r="P16" s="51" t="s">
        <v>15</v>
      </c>
      <c r="Q16" s="51" t="s">
        <v>347</v>
      </c>
      <c r="R16" s="51" t="s">
        <v>347</v>
      </c>
      <c r="S16" s="51" t="s">
        <v>347</v>
      </c>
      <c r="T16" s="51" t="s">
        <v>59</v>
      </c>
      <c r="U16" s="51" t="s">
        <v>15</v>
      </c>
      <c r="V16" s="51" t="s">
        <v>347</v>
      </c>
      <c r="W16" s="51" t="s">
        <v>24</v>
      </c>
      <c r="X16" s="51" t="s">
        <v>347</v>
      </c>
      <c r="Y16" s="51" t="s">
        <v>347</v>
      </c>
      <c r="Z16" s="51" t="s">
        <v>280</v>
      </c>
      <c r="AA16" s="51" t="s">
        <v>15</v>
      </c>
      <c r="AB16" s="51" t="s">
        <v>347</v>
      </c>
      <c r="AC16" s="51" t="s">
        <v>15</v>
      </c>
      <c r="AD16" s="51" t="s">
        <v>24</v>
      </c>
      <c r="AE16" s="51" t="s">
        <v>15</v>
      </c>
      <c r="AF16" s="51" t="s">
        <v>347</v>
      </c>
      <c r="AG16" s="51" t="s">
        <v>347</v>
      </c>
      <c r="AH16" s="51" t="s">
        <v>347</v>
      </c>
      <c r="AI16" s="49" t="s">
        <v>15</v>
      </c>
      <c r="AK16" s="32">
        <f t="shared" si="1"/>
        <v>7</v>
      </c>
      <c r="AL16" s="32">
        <f t="shared" si="2"/>
        <v>2</v>
      </c>
      <c r="AM16" s="32">
        <f t="shared" si="3"/>
        <v>1</v>
      </c>
      <c r="AN16" s="32">
        <f t="shared" si="4"/>
        <v>10</v>
      </c>
      <c r="AO16" s="56">
        <f t="shared" si="5"/>
        <v>0.7</v>
      </c>
      <c r="AP16" s="58">
        <f t="shared" si="6"/>
        <v>0.2</v>
      </c>
      <c r="AQ16" s="58">
        <f t="shared" si="7"/>
        <v>0.1</v>
      </c>
    </row>
    <row r="17" spans="1:43" ht="15.75" x14ac:dyDescent="0.25">
      <c r="A17" s="9"/>
      <c r="B17" s="10"/>
      <c r="C17" s="11" t="s">
        <v>29</v>
      </c>
      <c r="D17" s="14"/>
      <c r="E17" s="11"/>
      <c r="F17" s="10" t="s">
        <v>30</v>
      </c>
      <c r="G17" s="51" t="s">
        <v>347</v>
      </c>
      <c r="H17" s="51" t="s">
        <v>347</v>
      </c>
      <c r="I17" s="51" t="s">
        <v>347</v>
      </c>
      <c r="J17" s="51" t="s">
        <v>347</v>
      </c>
      <c r="K17" s="51" t="s">
        <v>347</v>
      </c>
      <c r="L17" s="51" t="s">
        <v>347</v>
      </c>
      <c r="M17" s="51" t="s">
        <v>347</v>
      </c>
      <c r="N17" s="51" t="s">
        <v>347</v>
      </c>
      <c r="O17" s="51" t="s">
        <v>347</v>
      </c>
      <c r="P17" s="51" t="s">
        <v>347</v>
      </c>
      <c r="Q17" s="51" t="s">
        <v>347</v>
      </c>
      <c r="R17" s="51" t="s">
        <v>347</v>
      </c>
      <c r="S17" s="51" t="s">
        <v>347</v>
      </c>
      <c r="T17" s="51" t="s">
        <v>15</v>
      </c>
      <c r="U17" s="51" t="s">
        <v>347</v>
      </c>
      <c r="V17" s="51" t="s">
        <v>347</v>
      </c>
      <c r="W17" s="51" t="s">
        <v>347</v>
      </c>
      <c r="X17" s="51" t="s">
        <v>347</v>
      </c>
      <c r="Y17" s="51" t="s">
        <v>347</v>
      </c>
      <c r="Z17" s="51" t="s">
        <v>347</v>
      </c>
      <c r="AA17" s="51" t="s">
        <v>347</v>
      </c>
      <c r="AB17" s="51" t="s">
        <v>347</v>
      </c>
      <c r="AC17" s="51" t="s">
        <v>347</v>
      </c>
      <c r="AD17" s="51" t="s">
        <v>347</v>
      </c>
      <c r="AE17" s="51" t="s">
        <v>347</v>
      </c>
      <c r="AF17" s="51" t="s">
        <v>347</v>
      </c>
      <c r="AG17" s="51" t="s">
        <v>347</v>
      </c>
      <c r="AH17" s="51" t="s">
        <v>15</v>
      </c>
      <c r="AI17" s="49" t="s">
        <v>15</v>
      </c>
      <c r="AK17" s="32">
        <f t="shared" si="1"/>
        <v>2</v>
      </c>
      <c r="AL17" s="32">
        <f t="shared" si="2"/>
        <v>0</v>
      </c>
      <c r="AM17" s="32">
        <f t="shared" si="3"/>
        <v>0</v>
      </c>
      <c r="AN17" s="32">
        <f t="shared" si="4"/>
        <v>2</v>
      </c>
      <c r="AO17" s="56">
        <f t="shared" si="5"/>
        <v>1</v>
      </c>
      <c r="AP17" s="58">
        <f t="shared" si="6"/>
        <v>0</v>
      </c>
      <c r="AQ17" s="58">
        <f t="shared" si="7"/>
        <v>0</v>
      </c>
    </row>
    <row r="18" spans="1:43" ht="15.75" x14ac:dyDescent="0.25">
      <c r="A18" s="9"/>
      <c r="B18" s="10"/>
      <c r="C18" s="11" t="s">
        <v>31</v>
      </c>
      <c r="D18" s="14"/>
      <c r="E18" s="11"/>
      <c r="F18" s="10" t="s">
        <v>32</v>
      </c>
      <c r="G18" s="51" t="s">
        <v>347</v>
      </c>
      <c r="H18" s="51" t="s">
        <v>347</v>
      </c>
      <c r="I18" s="51" t="s">
        <v>347</v>
      </c>
      <c r="J18" s="51" t="s">
        <v>347</v>
      </c>
      <c r="K18" s="51" t="s">
        <v>24</v>
      </c>
      <c r="L18" s="51" t="s">
        <v>347</v>
      </c>
      <c r="M18" s="51" t="s">
        <v>24</v>
      </c>
      <c r="N18" s="51" t="s">
        <v>347</v>
      </c>
      <c r="O18" s="51" t="s">
        <v>24</v>
      </c>
      <c r="P18" s="51" t="s">
        <v>347</v>
      </c>
      <c r="Q18" s="51" t="s">
        <v>347</v>
      </c>
      <c r="R18" s="51" t="s">
        <v>347</v>
      </c>
      <c r="S18" s="51" t="s">
        <v>347</v>
      </c>
      <c r="T18" s="51" t="s">
        <v>24</v>
      </c>
      <c r="U18" s="51" t="s">
        <v>15</v>
      </c>
      <c r="V18" s="51" t="s">
        <v>24</v>
      </c>
      <c r="W18" s="51" t="s">
        <v>347</v>
      </c>
      <c r="X18" s="51" t="s">
        <v>347</v>
      </c>
      <c r="Y18" s="51" t="s">
        <v>347</v>
      </c>
      <c r="Z18" s="51" t="s">
        <v>347</v>
      </c>
      <c r="AA18" s="51" t="s">
        <v>347</v>
      </c>
      <c r="AB18" s="51" t="s">
        <v>347</v>
      </c>
      <c r="AC18" s="51" t="s">
        <v>347</v>
      </c>
      <c r="AD18" s="51" t="s">
        <v>347</v>
      </c>
      <c r="AE18" s="51" t="s">
        <v>24</v>
      </c>
      <c r="AF18" s="51" t="s">
        <v>347</v>
      </c>
      <c r="AG18" s="51" t="s">
        <v>347</v>
      </c>
      <c r="AH18" s="51" t="s">
        <v>347</v>
      </c>
      <c r="AI18" s="49" t="s">
        <v>24</v>
      </c>
      <c r="AK18" s="32">
        <f t="shared" si="1"/>
        <v>1</v>
      </c>
      <c r="AL18" s="32">
        <f t="shared" si="2"/>
        <v>6</v>
      </c>
      <c r="AM18" s="32">
        <f t="shared" si="3"/>
        <v>0</v>
      </c>
      <c r="AN18" s="32">
        <f t="shared" si="4"/>
        <v>7</v>
      </c>
      <c r="AO18" s="58">
        <f t="shared" si="5"/>
        <v>0.14285714285714285</v>
      </c>
      <c r="AP18" s="56">
        <f t="shared" si="6"/>
        <v>0.8571428571428571</v>
      </c>
      <c r="AQ18" s="58">
        <f t="shared" si="7"/>
        <v>0</v>
      </c>
    </row>
    <row r="19" spans="1:43" ht="15.75" x14ac:dyDescent="0.25">
      <c r="A19" s="9"/>
      <c r="B19" s="10"/>
      <c r="C19" s="11" t="s">
        <v>33</v>
      </c>
      <c r="D19" s="14"/>
      <c r="E19" s="11"/>
      <c r="F19" s="10" t="s">
        <v>34</v>
      </c>
      <c r="G19" s="51" t="s">
        <v>24</v>
      </c>
      <c r="H19" s="51" t="s">
        <v>59</v>
      </c>
      <c r="I19" s="51" t="s">
        <v>281</v>
      </c>
      <c r="J19" s="51" t="s">
        <v>347</v>
      </c>
      <c r="K19" s="51" t="s">
        <v>24</v>
      </c>
      <c r="L19" s="51" t="s">
        <v>24</v>
      </c>
      <c r="M19" s="51" t="s">
        <v>24</v>
      </c>
      <c r="N19" s="51" t="s">
        <v>24</v>
      </c>
      <c r="O19" s="51" t="s">
        <v>347</v>
      </c>
      <c r="P19" s="51" t="s">
        <v>15</v>
      </c>
      <c r="Q19" s="51" t="s">
        <v>347</v>
      </c>
      <c r="R19" s="51" t="s">
        <v>24</v>
      </c>
      <c r="S19" s="51" t="s">
        <v>347</v>
      </c>
      <c r="T19" s="51" t="s">
        <v>24</v>
      </c>
      <c r="U19" s="51" t="s">
        <v>24</v>
      </c>
      <c r="V19" s="51" t="s">
        <v>24</v>
      </c>
      <c r="W19" s="51" t="s">
        <v>15</v>
      </c>
      <c r="X19" s="51" t="s">
        <v>24</v>
      </c>
      <c r="Y19" s="51" t="s">
        <v>24</v>
      </c>
      <c r="Z19" s="51" t="s">
        <v>280</v>
      </c>
      <c r="AA19" s="51" t="s">
        <v>24</v>
      </c>
      <c r="AB19" s="51" t="s">
        <v>24</v>
      </c>
      <c r="AC19" s="51" t="s">
        <v>24</v>
      </c>
      <c r="AD19" s="51" t="s">
        <v>24</v>
      </c>
      <c r="AE19" s="51" t="s">
        <v>24</v>
      </c>
      <c r="AF19" s="51" t="s">
        <v>24</v>
      </c>
      <c r="AG19" s="51" t="s">
        <v>24</v>
      </c>
      <c r="AH19" s="51" t="s">
        <v>24</v>
      </c>
      <c r="AI19" s="49" t="s">
        <v>24</v>
      </c>
      <c r="AK19" s="32">
        <f t="shared" si="1"/>
        <v>3</v>
      </c>
      <c r="AL19" s="32">
        <f t="shared" si="2"/>
        <v>20</v>
      </c>
      <c r="AM19" s="32">
        <f t="shared" si="3"/>
        <v>1</v>
      </c>
      <c r="AN19" s="32">
        <f t="shared" si="4"/>
        <v>24</v>
      </c>
      <c r="AO19" s="58">
        <f t="shared" si="5"/>
        <v>0.125</v>
      </c>
      <c r="AP19" s="56">
        <f t="shared" si="6"/>
        <v>0.83333333333333337</v>
      </c>
      <c r="AQ19" s="58">
        <f t="shared" si="7"/>
        <v>4.1666666666666664E-2</v>
      </c>
    </row>
    <row r="20" spans="1:43" ht="15.75" x14ac:dyDescent="0.25">
      <c r="A20" s="9"/>
      <c r="B20" s="10"/>
      <c r="C20" s="11" t="s">
        <v>35</v>
      </c>
      <c r="D20" s="14"/>
      <c r="E20" s="11"/>
      <c r="F20" s="10" t="s">
        <v>36</v>
      </c>
      <c r="G20" s="51" t="s">
        <v>347</v>
      </c>
      <c r="H20" s="51" t="s">
        <v>15</v>
      </c>
      <c r="I20" s="51" t="s">
        <v>347</v>
      </c>
      <c r="J20" s="51" t="s">
        <v>347</v>
      </c>
      <c r="K20" s="51" t="s">
        <v>347</v>
      </c>
      <c r="L20" s="51" t="s">
        <v>347</v>
      </c>
      <c r="M20" s="51" t="s">
        <v>347</v>
      </c>
      <c r="N20" s="51" t="s">
        <v>347</v>
      </c>
      <c r="O20" s="51" t="s">
        <v>347</v>
      </c>
      <c r="P20" s="51" t="s">
        <v>15</v>
      </c>
      <c r="Q20" s="51" t="s">
        <v>347</v>
      </c>
      <c r="R20" s="51" t="s">
        <v>347</v>
      </c>
      <c r="S20" s="51" t="s">
        <v>24</v>
      </c>
      <c r="T20" s="51" t="s">
        <v>347</v>
      </c>
      <c r="U20" s="51" t="s">
        <v>24</v>
      </c>
      <c r="V20" s="51" t="s">
        <v>347</v>
      </c>
      <c r="W20" s="51" t="s">
        <v>347</v>
      </c>
      <c r="X20" s="51" t="s">
        <v>347</v>
      </c>
      <c r="Y20" s="51" t="s">
        <v>24</v>
      </c>
      <c r="Z20" s="51" t="s">
        <v>347</v>
      </c>
      <c r="AA20" s="51" t="s">
        <v>347</v>
      </c>
      <c r="AB20" s="51" t="s">
        <v>15</v>
      </c>
      <c r="AC20" s="51" t="s">
        <v>347</v>
      </c>
      <c r="AD20" s="51" t="s">
        <v>347</v>
      </c>
      <c r="AE20" s="51" t="s">
        <v>347</v>
      </c>
      <c r="AF20" s="51" t="s">
        <v>347</v>
      </c>
      <c r="AG20" s="51" t="s">
        <v>347</v>
      </c>
      <c r="AH20" s="51" t="s">
        <v>347</v>
      </c>
      <c r="AI20" s="49" t="s">
        <v>15</v>
      </c>
      <c r="AK20" s="32">
        <f t="shared" si="1"/>
        <v>3</v>
      </c>
      <c r="AL20" s="32">
        <f t="shared" si="2"/>
        <v>3</v>
      </c>
      <c r="AM20" s="32">
        <f t="shared" si="3"/>
        <v>0</v>
      </c>
      <c r="AN20" s="32">
        <f t="shared" si="4"/>
        <v>6</v>
      </c>
      <c r="AO20" s="56">
        <f t="shared" si="5"/>
        <v>0.5</v>
      </c>
      <c r="AP20" s="58">
        <f t="shared" si="6"/>
        <v>0.5</v>
      </c>
      <c r="AQ20" s="58">
        <f t="shared" si="7"/>
        <v>0</v>
      </c>
    </row>
    <row r="21" spans="1:43" ht="15.75" x14ac:dyDescent="0.25">
      <c r="A21" s="9"/>
      <c r="B21" s="10"/>
      <c r="C21" s="11" t="s">
        <v>37</v>
      </c>
      <c r="D21" s="14"/>
      <c r="E21" s="11"/>
      <c r="F21" s="10" t="s">
        <v>38</v>
      </c>
      <c r="G21" s="51" t="s">
        <v>15</v>
      </c>
      <c r="H21" s="51" t="s">
        <v>59</v>
      </c>
      <c r="I21" s="51" t="s">
        <v>280</v>
      </c>
      <c r="J21" s="51" t="s">
        <v>347</v>
      </c>
      <c r="K21" s="51" t="s">
        <v>15</v>
      </c>
      <c r="L21" s="51" t="s">
        <v>15</v>
      </c>
      <c r="M21" s="51" t="s">
        <v>15</v>
      </c>
      <c r="N21" s="51" t="s">
        <v>347</v>
      </c>
      <c r="O21" s="51" t="s">
        <v>15</v>
      </c>
      <c r="P21" s="51" t="s">
        <v>15</v>
      </c>
      <c r="Q21" s="51" t="s">
        <v>15</v>
      </c>
      <c r="R21" s="51" t="s">
        <v>24</v>
      </c>
      <c r="S21" s="51" t="s">
        <v>15</v>
      </c>
      <c r="T21" s="51" t="s">
        <v>15</v>
      </c>
      <c r="U21" s="51" t="s">
        <v>15</v>
      </c>
      <c r="V21" s="51" t="s">
        <v>347</v>
      </c>
      <c r="W21" s="51" t="s">
        <v>15</v>
      </c>
      <c r="X21" s="51" t="s">
        <v>24</v>
      </c>
      <c r="Y21" s="51" t="s">
        <v>15</v>
      </c>
      <c r="Z21" s="51" t="s">
        <v>280</v>
      </c>
      <c r="AA21" s="51" t="s">
        <v>347</v>
      </c>
      <c r="AB21" s="51" t="s">
        <v>15</v>
      </c>
      <c r="AC21" s="51" t="s">
        <v>15</v>
      </c>
      <c r="AD21" s="51" t="s">
        <v>15</v>
      </c>
      <c r="AE21" s="51" t="s">
        <v>15</v>
      </c>
      <c r="AF21" s="51" t="s">
        <v>15</v>
      </c>
      <c r="AG21" s="51" t="s">
        <v>347</v>
      </c>
      <c r="AH21" s="51" t="s">
        <v>15</v>
      </c>
      <c r="AI21" s="49" t="s">
        <v>15</v>
      </c>
      <c r="AK21" s="32">
        <f t="shared" si="1"/>
        <v>20</v>
      </c>
      <c r="AL21" s="32">
        <f t="shared" si="2"/>
        <v>2</v>
      </c>
      <c r="AM21" s="32">
        <f t="shared" si="3"/>
        <v>1</v>
      </c>
      <c r="AN21" s="32">
        <f t="shared" si="4"/>
        <v>23</v>
      </c>
      <c r="AO21" s="56">
        <f t="shared" si="5"/>
        <v>0.86956521739130432</v>
      </c>
      <c r="AP21" s="58">
        <f t="shared" si="6"/>
        <v>8.6956521739130432E-2</v>
      </c>
      <c r="AQ21" s="58">
        <f t="shared" si="7"/>
        <v>4.3478260869565216E-2</v>
      </c>
    </row>
    <row r="22" spans="1:43" ht="15.75" x14ac:dyDescent="0.25">
      <c r="A22" s="9"/>
      <c r="B22" s="10"/>
      <c r="C22" s="11" t="s">
        <v>39</v>
      </c>
      <c r="D22" s="14"/>
      <c r="E22" s="11"/>
      <c r="F22" s="10" t="s">
        <v>40</v>
      </c>
      <c r="G22" s="51" t="s">
        <v>347</v>
      </c>
      <c r="H22" s="51" t="s">
        <v>347</v>
      </c>
      <c r="I22" s="51" t="s">
        <v>347</v>
      </c>
      <c r="J22" s="51" t="s">
        <v>347</v>
      </c>
      <c r="K22" s="51" t="s">
        <v>15</v>
      </c>
      <c r="L22" s="51" t="s">
        <v>347</v>
      </c>
      <c r="M22" s="51" t="s">
        <v>347</v>
      </c>
      <c r="N22" s="51" t="s">
        <v>347</v>
      </c>
      <c r="O22" s="51" t="s">
        <v>347</v>
      </c>
      <c r="P22" s="51" t="s">
        <v>347</v>
      </c>
      <c r="Q22" s="51" t="s">
        <v>347</v>
      </c>
      <c r="R22" s="51" t="s">
        <v>24</v>
      </c>
      <c r="S22" s="51" t="s">
        <v>24</v>
      </c>
      <c r="T22" s="51" t="s">
        <v>24</v>
      </c>
      <c r="U22" s="51" t="s">
        <v>15</v>
      </c>
      <c r="V22" s="51" t="s">
        <v>347</v>
      </c>
      <c r="W22" s="51" t="s">
        <v>347</v>
      </c>
      <c r="X22" s="51" t="s">
        <v>347</v>
      </c>
      <c r="Y22" s="51" t="s">
        <v>347</v>
      </c>
      <c r="Z22" s="51" t="s">
        <v>347</v>
      </c>
      <c r="AA22" s="51" t="s">
        <v>347</v>
      </c>
      <c r="AB22" s="51" t="s">
        <v>347</v>
      </c>
      <c r="AC22" s="51" t="s">
        <v>347</v>
      </c>
      <c r="AD22" s="51" t="s">
        <v>24</v>
      </c>
      <c r="AE22" s="51" t="s">
        <v>347</v>
      </c>
      <c r="AF22" s="51" t="s">
        <v>347</v>
      </c>
      <c r="AG22" s="51" t="s">
        <v>24</v>
      </c>
      <c r="AH22" s="51" t="s">
        <v>347</v>
      </c>
      <c r="AI22" s="49" t="s">
        <v>24</v>
      </c>
      <c r="AK22" s="32">
        <f t="shared" si="1"/>
        <v>2</v>
      </c>
      <c r="AL22" s="32">
        <f t="shared" si="2"/>
        <v>5</v>
      </c>
      <c r="AM22" s="32">
        <f t="shared" si="3"/>
        <v>0</v>
      </c>
      <c r="AN22" s="32">
        <f t="shared" si="4"/>
        <v>7</v>
      </c>
      <c r="AO22" s="58">
        <f t="shared" si="5"/>
        <v>0.2857142857142857</v>
      </c>
      <c r="AP22" s="56">
        <f t="shared" si="6"/>
        <v>0.7142857142857143</v>
      </c>
      <c r="AQ22" s="58">
        <f t="shared" si="7"/>
        <v>0</v>
      </c>
    </row>
    <row r="23" spans="1:43" ht="15.75" x14ac:dyDescent="0.25">
      <c r="A23" s="9"/>
      <c r="B23" s="10"/>
      <c r="C23" s="11" t="s">
        <v>41</v>
      </c>
      <c r="D23" s="14"/>
      <c r="E23" s="11"/>
      <c r="F23" s="10" t="s">
        <v>42</v>
      </c>
      <c r="G23" s="51" t="s">
        <v>347</v>
      </c>
      <c r="H23" s="51" t="s">
        <v>347</v>
      </c>
      <c r="I23" s="51" t="s">
        <v>347</v>
      </c>
      <c r="J23" s="51" t="s">
        <v>347</v>
      </c>
      <c r="K23" s="51" t="s">
        <v>347</v>
      </c>
      <c r="L23" s="51" t="s">
        <v>347</v>
      </c>
      <c r="M23" s="51" t="s">
        <v>347</v>
      </c>
      <c r="N23" s="51" t="s">
        <v>347</v>
      </c>
      <c r="O23" s="51" t="s">
        <v>347</v>
      </c>
      <c r="P23" s="51" t="s">
        <v>347</v>
      </c>
      <c r="Q23" s="51" t="s">
        <v>347</v>
      </c>
      <c r="R23" s="51" t="s">
        <v>347</v>
      </c>
      <c r="S23" s="51" t="s">
        <v>347</v>
      </c>
      <c r="T23" s="51" t="s">
        <v>24</v>
      </c>
      <c r="U23" s="51" t="s">
        <v>347</v>
      </c>
      <c r="V23" s="51" t="s">
        <v>347</v>
      </c>
      <c r="W23" s="51" t="s">
        <v>347</v>
      </c>
      <c r="X23" s="51" t="s">
        <v>347</v>
      </c>
      <c r="Y23" s="51" t="s">
        <v>347</v>
      </c>
      <c r="Z23" s="51" t="s">
        <v>347</v>
      </c>
      <c r="AA23" s="51" t="s">
        <v>347</v>
      </c>
      <c r="AB23" s="51" t="s">
        <v>347</v>
      </c>
      <c r="AC23" s="51" t="s">
        <v>24</v>
      </c>
      <c r="AD23" s="51" t="s">
        <v>347</v>
      </c>
      <c r="AE23" s="51" t="s">
        <v>347</v>
      </c>
      <c r="AF23" s="51" t="s">
        <v>347</v>
      </c>
      <c r="AG23" s="51" t="s">
        <v>24</v>
      </c>
      <c r="AH23" s="51" t="s">
        <v>24</v>
      </c>
      <c r="AI23" s="49" t="s">
        <v>24</v>
      </c>
      <c r="AK23" s="32">
        <f t="shared" si="1"/>
        <v>0</v>
      </c>
      <c r="AL23" s="32">
        <f t="shared" si="2"/>
        <v>4</v>
      </c>
      <c r="AM23" s="32">
        <f t="shared" si="3"/>
        <v>0</v>
      </c>
      <c r="AN23" s="32">
        <f t="shared" si="4"/>
        <v>4</v>
      </c>
      <c r="AO23" s="58">
        <f t="shared" si="5"/>
        <v>0</v>
      </c>
      <c r="AP23" s="56">
        <f t="shared" si="6"/>
        <v>1</v>
      </c>
      <c r="AQ23" s="58">
        <f t="shared" si="7"/>
        <v>0</v>
      </c>
    </row>
    <row r="24" spans="1:43" ht="15.75" x14ac:dyDescent="0.25">
      <c r="A24" s="9"/>
      <c r="B24" s="10"/>
      <c r="C24" s="11" t="s">
        <v>43</v>
      </c>
      <c r="D24" s="14"/>
      <c r="E24" s="11"/>
      <c r="F24" s="10" t="s">
        <v>44</v>
      </c>
      <c r="G24" s="51" t="s">
        <v>347</v>
      </c>
      <c r="H24" s="51" t="s">
        <v>347</v>
      </c>
      <c r="I24" s="51" t="s">
        <v>347</v>
      </c>
      <c r="J24" s="51" t="s">
        <v>347</v>
      </c>
      <c r="K24" s="51" t="s">
        <v>347</v>
      </c>
      <c r="L24" s="51" t="s">
        <v>347</v>
      </c>
      <c r="M24" s="51" t="s">
        <v>347</v>
      </c>
      <c r="N24" s="51" t="s">
        <v>347</v>
      </c>
      <c r="O24" s="51" t="s">
        <v>347</v>
      </c>
      <c r="P24" s="51" t="s">
        <v>347</v>
      </c>
      <c r="Q24" s="51" t="s">
        <v>347</v>
      </c>
      <c r="R24" s="51" t="s">
        <v>347</v>
      </c>
      <c r="S24" s="51" t="s">
        <v>347</v>
      </c>
      <c r="T24" s="51" t="s">
        <v>24</v>
      </c>
      <c r="U24" s="51" t="s">
        <v>347</v>
      </c>
      <c r="V24" s="51" t="s">
        <v>347</v>
      </c>
      <c r="W24" s="51" t="s">
        <v>347</v>
      </c>
      <c r="X24" s="51" t="s">
        <v>24</v>
      </c>
      <c r="Y24" s="51" t="s">
        <v>347</v>
      </c>
      <c r="Z24" s="51" t="s">
        <v>281</v>
      </c>
      <c r="AA24" s="51" t="s">
        <v>347</v>
      </c>
      <c r="AB24" s="51" t="s">
        <v>347</v>
      </c>
      <c r="AC24" s="51" t="s">
        <v>347</v>
      </c>
      <c r="AD24" s="51" t="s">
        <v>347</v>
      </c>
      <c r="AE24" s="51" t="s">
        <v>347</v>
      </c>
      <c r="AF24" s="51" t="s">
        <v>15</v>
      </c>
      <c r="AG24" s="51" t="s">
        <v>24</v>
      </c>
      <c r="AH24" s="51" t="s">
        <v>347</v>
      </c>
      <c r="AI24" s="49" t="s">
        <v>15</v>
      </c>
      <c r="AK24" s="32">
        <f t="shared" si="1"/>
        <v>1</v>
      </c>
      <c r="AL24" s="32">
        <f t="shared" si="2"/>
        <v>4</v>
      </c>
      <c r="AM24" s="32">
        <f t="shared" si="3"/>
        <v>0</v>
      </c>
      <c r="AN24" s="32">
        <f t="shared" si="4"/>
        <v>5</v>
      </c>
      <c r="AO24" s="56">
        <f t="shared" si="5"/>
        <v>0.2</v>
      </c>
      <c r="AP24" s="58">
        <f t="shared" si="6"/>
        <v>0.8</v>
      </c>
      <c r="AQ24" s="58">
        <f t="shared" si="7"/>
        <v>0</v>
      </c>
    </row>
    <row r="25" spans="1:43" ht="15.75" x14ac:dyDescent="0.25">
      <c r="A25" s="20"/>
      <c r="B25" s="20"/>
      <c r="C25" s="21" t="s">
        <v>45</v>
      </c>
      <c r="D25" s="14"/>
      <c r="E25" s="21"/>
      <c r="F25" s="10" t="s">
        <v>46</v>
      </c>
      <c r="G25" s="51" t="s">
        <v>347</v>
      </c>
      <c r="H25" s="51" t="s">
        <v>347</v>
      </c>
      <c r="I25" s="51" t="s">
        <v>347</v>
      </c>
      <c r="J25" s="51" t="s">
        <v>347</v>
      </c>
      <c r="K25" s="51" t="s">
        <v>347</v>
      </c>
      <c r="L25" s="51" t="s">
        <v>347</v>
      </c>
      <c r="M25" s="51" t="s">
        <v>24</v>
      </c>
      <c r="N25" s="51" t="s">
        <v>347</v>
      </c>
      <c r="O25" s="51" t="s">
        <v>347</v>
      </c>
      <c r="P25" s="51" t="s">
        <v>347</v>
      </c>
      <c r="Q25" s="51" t="s">
        <v>347</v>
      </c>
      <c r="R25" s="51" t="s">
        <v>347</v>
      </c>
      <c r="S25" s="51" t="s">
        <v>347</v>
      </c>
      <c r="T25" s="51" t="s">
        <v>347</v>
      </c>
      <c r="U25" s="51" t="s">
        <v>15</v>
      </c>
      <c r="V25" s="51" t="s">
        <v>347</v>
      </c>
      <c r="W25" s="51" t="s">
        <v>347</v>
      </c>
      <c r="X25" s="51" t="s">
        <v>347</v>
      </c>
      <c r="Y25" s="51" t="s">
        <v>347</v>
      </c>
      <c r="Z25" s="51" t="s">
        <v>347</v>
      </c>
      <c r="AA25" s="51" t="s">
        <v>347</v>
      </c>
      <c r="AB25" s="51" t="s">
        <v>347</v>
      </c>
      <c r="AC25" s="51" t="s">
        <v>15</v>
      </c>
      <c r="AD25" s="51" t="s">
        <v>347</v>
      </c>
      <c r="AE25" s="51" t="s">
        <v>347</v>
      </c>
      <c r="AF25" s="51" t="s">
        <v>347</v>
      </c>
      <c r="AG25" s="51" t="s">
        <v>347</v>
      </c>
      <c r="AH25" s="51" t="s">
        <v>347</v>
      </c>
      <c r="AI25" s="49" t="s">
        <v>15</v>
      </c>
      <c r="AK25" s="32">
        <f t="shared" si="1"/>
        <v>2</v>
      </c>
      <c r="AL25" s="32">
        <f t="shared" si="2"/>
        <v>1</v>
      </c>
      <c r="AM25" s="32">
        <f t="shared" si="3"/>
        <v>0</v>
      </c>
      <c r="AN25" s="32">
        <f t="shared" si="4"/>
        <v>3</v>
      </c>
      <c r="AO25" s="56">
        <f t="shared" si="5"/>
        <v>0.66666666666666663</v>
      </c>
      <c r="AP25" s="58">
        <f t="shared" si="6"/>
        <v>0.33333333333333331</v>
      </c>
      <c r="AQ25" s="58">
        <f t="shared" si="7"/>
        <v>0</v>
      </c>
    </row>
    <row r="26" spans="1:43" ht="15.75" x14ac:dyDescent="0.25">
      <c r="A26" s="9"/>
      <c r="B26" s="10" t="s">
        <v>47</v>
      </c>
      <c r="C26" s="11"/>
      <c r="D26" s="14"/>
      <c r="E26" s="10" t="s">
        <v>48</v>
      </c>
      <c r="F26" s="11"/>
      <c r="G26" s="51" t="s">
        <v>347</v>
      </c>
      <c r="H26" s="51" t="s">
        <v>347</v>
      </c>
      <c r="I26" s="51" t="s">
        <v>347</v>
      </c>
      <c r="J26" s="51" t="s">
        <v>347</v>
      </c>
      <c r="K26" s="51" t="s">
        <v>347</v>
      </c>
      <c r="L26" s="51" t="s">
        <v>347</v>
      </c>
      <c r="M26" s="51" t="s">
        <v>347</v>
      </c>
      <c r="N26" s="51" t="s">
        <v>347</v>
      </c>
      <c r="O26" s="51" t="s">
        <v>347</v>
      </c>
      <c r="P26" s="51" t="s">
        <v>347</v>
      </c>
      <c r="Q26" s="51" t="s">
        <v>347</v>
      </c>
      <c r="R26" s="51" t="s">
        <v>347</v>
      </c>
      <c r="S26" s="51" t="s">
        <v>347</v>
      </c>
      <c r="T26" s="51" t="s">
        <v>347</v>
      </c>
      <c r="U26" s="51" t="s">
        <v>347</v>
      </c>
      <c r="V26" s="51" t="s">
        <v>347</v>
      </c>
      <c r="W26" s="51" t="s">
        <v>347</v>
      </c>
      <c r="X26" s="51" t="s">
        <v>347</v>
      </c>
      <c r="Y26" s="51" t="s">
        <v>347</v>
      </c>
      <c r="Z26" s="51" t="s">
        <v>347</v>
      </c>
      <c r="AA26" s="51" t="s">
        <v>347</v>
      </c>
      <c r="AB26" s="51" t="s">
        <v>347</v>
      </c>
      <c r="AC26" s="51" t="s">
        <v>347</v>
      </c>
      <c r="AD26" s="51" t="s">
        <v>347</v>
      </c>
      <c r="AE26" s="51" t="s">
        <v>347</v>
      </c>
      <c r="AF26" s="51" t="s">
        <v>347</v>
      </c>
      <c r="AG26" s="51" t="s">
        <v>347</v>
      </c>
      <c r="AH26" s="51" t="s">
        <v>347</v>
      </c>
      <c r="AI26" s="49"/>
      <c r="AK26" s="32">
        <f t="shared" si="1"/>
        <v>0</v>
      </c>
      <c r="AL26" s="32">
        <f t="shared" si="2"/>
        <v>0</v>
      </c>
      <c r="AM26" s="32">
        <f t="shared" si="3"/>
        <v>0</v>
      </c>
      <c r="AN26" s="32">
        <f t="shared" si="4"/>
        <v>0</v>
      </c>
      <c r="AO26" s="58">
        <f t="shared" si="5"/>
        <v>0</v>
      </c>
      <c r="AP26" s="58">
        <f t="shared" si="6"/>
        <v>0</v>
      </c>
      <c r="AQ26" s="58">
        <f t="shared" si="7"/>
        <v>0</v>
      </c>
    </row>
    <row r="27" spans="1:43" ht="15.75" x14ac:dyDescent="0.25">
      <c r="A27" s="9"/>
      <c r="B27" s="10"/>
      <c r="C27" s="11" t="s">
        <v>49</v>
      </c>
      <c r="D27" s="14"/>
      <c r="E27" s="11"/>
      <c r="F27" s="10" t="s">
        <v>50</v>
      </c>
      <c r="G27" s="51" t="s">
        <v>347</v>
      </c>
      <c r="H27" s="51" t="s">
        <v>347</v>
      </c>
      <c r="I27" s="51" t="s">
        <v>347</v>
      </c>
      <c r="J27" s="51" t="s">
        <v>347</v>
      </c>
      <c r="K27" s="51" t="s">
        <v>347</v>
      </c>
      <c r="L27" s="51" t="s">
        <v>347</v>
      </c>
      <c r="M27" s="51" t="s">
        <v>347</v>
      </c>
      <c r="N27" s="51" t="s">
        <v>347</v>
      </c>
      <c r="O27" s="51" t="s">
        <v>347</v>
      </c>
      <c r="P27" s="51" t="s">
        <v>347</v>
      </c>
      <c r="Q27" s="51" t="s">
        <v>347</v>
      </c>
      <c r="R27" s="51" t="s">
        <v>59</v>
      </c>
      <c r="S27" s="51" t="s">
        <v>347</v>
      </c>
      <c r="T27" s="51" t="s">
        <v>347</v>
      </c>
      <c r="U27" s="51" t="s">
        <v>347</v>
      </c>
      <c r="V27" s="51" t="s">
        <v>347</v>
      </c>
      <c r="W27" s="51" t="s">
        <v>59</v>
      </c>
      <c r="X27" s="51" t="s">
        <v>347</v>
      </c>
      <c r="Y27" s="51" t="s">
        <v>15</v>
      </c>
      <c r="Z27" s="51" t="s">
        <v>347</v>
      </c>
      <c r="AA27" s="51" t="s">
        <v>15</v>
      </c>
      <c r="AB27" s="51" t="s">
        <v>59</v>
      </c>
      <c r="AC27" s="51" t="s">
        <v>347</v>
      </c>
      <c r="AD27" s="51" t="s">
        <v>59</v>
      </c>
      <c r="AE27" s="51" t="s">
        <v>15</v>
      </c>
      <c r="AF27" s="51" t="s">
        <v>347</v>
      </c>
      <c r="AG27" s="51" t="s">
        <v>347</v>
      </c>
      <c r="AH27" s="51" t="s">
        <v>347</v>
      </c>
      <c r="AI27" s="49" t="s">
        <v>59</v>
      </c>
      <c r="AK27" s="32">
        <f t="shared" si="1"/>
        <v>3</v>
      </c>
      <c r="AL27" s="32">
        <f t="shared" si="2"/>
        <v>0</v>
      </c>
      <c r="AM27" s="32">
        <f t="shared" si="3"/>
        <v>4</v>
      </c>
      <c r="AN27" s="32">
        <f t="shared" si="4"/>
        <v>7</v>
      </c>
      <c r="AO27" s="58">
        <f t="shared" si="5"/>
        <v>0.42857142857142855</v>
      </c>
      <c r="AP27" s="58">
        <f t="shared" si="6"/>
        <v>0</v>
      </c>
      <c r="AQ27" s="56">
        <f t="shared" si="7"/>
        <v>0.5714285714285714</v>
      </c>
    </row>
    <row r="28" spans="1:43" ht="15.75" x14ac:dyDescent="0.25">
      <c r="A28" s="9"/>
      <c r="B28" s="10"/>
      <c r="C28" s="11" t="s">
        <v>51</v>
      </c>
      <c r="D28" s="14"/>
      <c r="E28" s="11"/>
      <c r="F28" s="10" t="s">
        <v>52</v>
      </c>
      <c r="G28" s="51" t="s">
        <v>15</v>
      </c>
      <c r="H28" s="51" t="s">
        <v>59</v>
      </c>
      <c r="I28" s="51" t="s">
        <v>347</v>
      </c>
      <c r="J28" s="51" t="s">
        <v>347</v>
      </c>
      <c r="K28" s="51" t="s">
        <v>15</v>
      </c>
      <c r="L28" s="51" t="s">
        <v>347</v>
      </c>
      <c r="M28" s="51" t="s">
        <v>347</v>
      </c>
      <c r="N28" s="51" t="s">
        <v>15</v>
      </c>
      <c r="O28" s="51" t="s">
        <v>347</v>
      </c>
      <c r="P28" s="51" t="s">
        <v>347</v>
      </c>
      <c r="Q28" s="51" t="s">
        <v>347</v>
      </c>
      <c r="R28" s="51" t="s">
        <v>347</v>
      </c>
      <c r="S28" s="51" t="s">
        <v>347</v>
      </c>
      <c r="T28" s="51" t="s">
        <v>347</v>
      </c>
      <c r="U28" s="51" t="s">
        <v>347</v>
      </c>
      <c r="V28" s="51" t="s">
        <v>59</v>
      </c>
      <c r="W28" s="51" t="s">
        <v>347</v>
      </c>
      <c r="X28" s="51" t="s">
        <v>347</v>
      </c>
      <c r="Y28" s="51" t="s">
        <v>347</v>
      </c>
      <c r="Z28" s="51" t="s">
        <v>347</v>
      </c>
      <c r="AA28" s="51" t="s">
        <v>347</v>
      </c>
      <c r="AB28" s="51" t="s">
        <v>347</v>
      </c>
      <c r="AC28" s="51" t="s">
        <v>347</v>
      </c>
      <c r="AD28" s="51" t="s">
        <v>347</v>
      </c>
      <c r="AE28" s="51" t="s">
        <v>347</v>
      </c>
      <c r="AF28" s="51" t="s">
        <v>15</v>
      </c>
      <c r="AG28" s="51" t="s">
        <v>347</v>
      </c>
      <c r="AH28" s="51" t="s">
        <v>347</v>
      </c>
      <c r="AI28" s="49" t="s">
        <v>15</v>
      </c>
      <c r="AK28" s="32">
        <f t="shared" si="1"/>
        <v>4</v>
      </c>
      <c r="AL28" s="32">
        <f t="shared" si="2"/>
        <v>0</v>
      </c>
      <c r="AM28" s="32">
        <f t="shared" si="3"/>
        <v>2</v>
      </c>
      <c r="AN28" s="32">
        <f t="shared" si="4"/>
        <v>6</v>
      </c>
      <c r="AO28" s="56">
        <f t="shared" si="5"/>
        <v>0.66666666666666663</v>
      </c>
      <c r="AP28" s="58">
        <f t="shared" si="6"/>
        <v>0</v>
      </c>
      <c r="AQ28" s="58">
        <f t="shared" si="7"/>
        <v>0.33333333333333331</v>
      </c>
    </row>
    <row r="29" spans="1:43" ht="15.75" x14ac:dyDescent="0.25">
      <c r="A29" s="9"/>
      <c r="B29" s="10"/>
      <c r="C29" s="11" t="s">
        <v>53</v>
      </c>
      <c r="D29" s="14"/>
      <c r="E29" s="11"/>
      <c r="F29" s="10" t="s">
        <v>54</v>
      </c>
      <c r="G29" s="51" t="s">
        <v>15</v>
      </c>
      <c r="H29" s="51" t="s">
        <v>15</v>
      </c>
      <c r="I29" s="51" t="s">
        <v>347</v>
      </c>
      <c r="J29" s="51" t="s">
        <v>347</v>
      </c>
      <c r="K29" s="51" t="s">
        <v>347</v>
      </c>
      <c r="L29" s="51" t="s">
        <v>59</v>
      </c>
      <c r="M29" s="51" t="s">
        <v>347</v>
      </c>
      <c r="N29" s="51" t="s">
        <v>347</v>
      </c>
      <c r="O29" s="51" t="s">
        <v>15</v>
      </c>
      <c r="P29" s="51" t="s">
        <v>15</v>
      </c>
      <c r="Q29" s="51" t="s">
        <v>15</v>
      </c>
      <c r="R29" s="51" t="s">
        <v>59</v>
      </c>
      <c r="S29" s="51" t="s">
        <v>347</v>
      </c>
      <c r="T29" s="51" t="s">
        <v>15</v>
      </c>
      <c r="U29" s="51" t="s">
        <v>15</v>
      </c>
      <c r="V29" s="51" t="s">
        <v>24</v>
      </c>
      <c r="W29" s="51" t="s">
        <v>347</v>
      </c>
      <c r="X29" s="51" t="s">
        <v>59</v>
      </c>
      <c r="Y29" s="51" t="s">
        <v>347</v>
      </c>
      <c r="Z29" s="51" t="s">
        <v>59</v>
      </c>
      <c r="AA29" s="51" t="s">
        <v>347</v>
      </c>
      <c r="AB29" s="51" t="s">
        <v>347</v>
      </c>
      <c r="AC29" s="51" t="s">
        <v>15</v>
      </c>
      <c r="AD29" s="51" t="s">
        <v>347</v>
      </c>
      <c r="AE29" s="51" t="s">
        <v>347</v>
      </c>
      <c r="AF29" s="51" t="s">
        <v>347</v>
      </c>
      <c r="AG29" s="51" t="s">
        <v>347</v>
      </c>
      <c r="AH29" s="51" t="s">
        <v>15</v>
      </c>
      <c r="AI29" s="49" t="s">
        <v>15</v>
      </c>
      <c r="AK29" s="32">
        <f t="shared" si="1"/>
        <v>9</v>
      </c>
      <c r="AL29" s="32">
        <f t="shared" si="2"/>
        <v>1</v>
      </c>
      <c r="AM29" s="32">
        <f t="shared" si="3"/>
        <v>4</v>
      </c>
      <c r="AN29" s="32">
        <f t="shared" si="4"/>
        <v>14</v>
      </c>
      <c r="AO29" s="56">
        <f t="shared" si="5"/>
        <v>0.6428571428571429</v>
      </c>
      <c r="AP29" s="58">
        <f t="shared" si="6"/>
        <v>7.1428571428571425E-2</v>
      </c>
      <c r="AQ29" s="58">
        <f t="shared" si="7"/>
        <v>0.2857142857142857</v>
      </c>
    </row>
    <row r="30" spans="1:43" ht="15.75" x14ac:dyDescent="0.25">
      <c r="A30" s="9"/>
      <c r="B30" s="10"/>
      <c r="C30" s="11" t="s">
        <v>55</v>
      </c>
      <c r="D30" s="14"/>
      <c r="E30" s="11"/>
      <c r="F30" s="10" t="s">
        <v>56</v>
      </c>
      <c r="G30" s="51" t="s">
        <v>15</v>
      </c>
      <c r="H30" s="51" t="s">
        <v>59</v>
      </c>
      <c r="I30" s="51" t="s">
        <v>347</v>
      </c>
      <c r="J30" s="51" t="s">
        <v>347</v>
      </c>
      <c r="K30" s="51" t="s">
        <v>15</v>
      </c>
      <c r="L30" s="51" t="s">
        <v>347</v>
      </c>
      <c r="M30" s="51" t="s">
        <v>347</v>
      </c>
      <c r="N30" s="51" t="s">
        <v>347</v>
      </c>
      <c r="O30" s="51" t="s">
        <v>15</v>
      </c>
      <c r="P30" s="51" t="s">
        <v>347</v>
      </c>
      <c r="Q30" s="51" t="s">
        <v>15</v>
      </c>
      <c r="R30" s="51" t="s">
        <v>347</v>
      </c>
      <c r="S30" s="51" t="s">
        <v>347</v>
      </c>
      <c r="T30" s="51" t="s">
        <v>347</v>
      </c>
      <c r="U30" s="51" t="s">
        <v>59</v>
      </c>
      <c r="V30" s="51" t="s">
        <v>347</v>
      </c>
      <c r="W30" s="51" t="s">
        <v>347</v>
      </c>
      <c r="X30" s="51" t="s">
        <v>15</v>
      </c>
      <c r="Y30" s="51" t="s">
        <v>347</v>
      </c>
      <c r="Z30" s="51" t="s">
        <v>347</v>
      </c>
      <c r="AA30" s="51" t="s">
        <v>347</v>
      </c>
      <c r="AB30" s="51" t="s">
        <v>347</v>
      </c>
      <c r="AC30" s="51" t="s">
        <v>15</v>
      </c>
      <c r="AD30" s="51" t="s">
        <v>347</v>
      </c>
      <c r="AE30" s="51" t="s">
        <v>347</v>
      </c>
      <c r="AF30" s="51" t="s">
        <v>347</v>
      </c>
      <c r="AG30" s="51" t="s">
        <v>347</v>
      </c>
      <c r="AH30" s="51" t="s">
        <v>15</v>
      </c>
      <c r="AI30" s="49" t="s">
        <v>15</v>
      </c>
      <c r="AK30" s="32">
        <f t="shared" si="1"/>
        <v>7</v>
      </c>
      <c r="AL30" s="32">
        <f t="shared" si="2"/>
        <v>0</v>
      </c>
      <c r="AM30" s="32">
        <f t="shared" si="3"/>
        <v>2</v>
      </c>
      <c r="AN30" s="32">
        <f t="shared" si="4"/>
        <v>9</v>
      </c>
      <c r="AO30" s="56">
        <f t="shared" si="5"/>
        <v>0.77777777777777779</v>
      </c>
      <c r="AP30" s="58">
        <f t="shared" si="6"/>
        <v>0</v>
      </c>
      <c r="AQ30" s="58">
        <f t="shared" si="7"/>
        <v>0.22222222222222221</v>
      </c>
    </row>
    <row r="31" spans="1:43" ht="15.75" x14ac:dyDescent="0.25">
      <c r="A31" s="9"/>
      <c r="B31" s="10"/>
      <c r="C31" s="11" t="s">
        <v>57</v>
      </c>
      <c r="D31" s="14"/>
      <c r="E31" s="11"/>
      <c r="F31" s="10" t="s">
        <v>58</v>
      </c>
      <c r="G31" s="51" t="s">
        <v>24</v>
      </c>
      <c r="H31" s="51" t="s">
        <v>347</v>
      </c>
      <c r="I31" s="51" t="s">
        <v>280</v>
      </c>
      <c r="J31" s="51" t="s">
        <v>59</v>
      </c>
      <c r="K31" s="51" t="s">
        <v>347</v>
      </c>
      <c r="L31" s="51" t="s">
        <v>347</v>
      </c>
      <c r="M31" s="51" t="s">
        <v>59</v>
      </c>
      <c r="N31" s="51" t="s">
        <v>59</v>
      </c>
      <c r="O31" s="51" t="s">
        <v>15</v>
      </c>
      <c r="P31" s="51" t="s">
        <v>59</v>
      </c>
      <c r="Q31" s="51" t="s">
        <v>59</v>
      </c>
      <c r="R31" s="51" t="s">
        <v>59</v>
      </c>
      <c r="S31" s="51" t="s">
        <v>59</v>
      </c>
      <c r="T31" s="51" t="s">
        <v>59</v>
      </c>
      <c r="U31" s="51" t="s">
        <v>15</v>
      </c>
      <c r="V31" s="51" t="s">
        <v>24</v>
      </c>
      <c r="W31" s="51" t="s">
        <v>347</v>
      </c>
      <c r="X31" s="51" t="s">
        <v>347</v>
      </c>
      <c r="Y31" s="51" t="s">
        <v>59</v>
      </c>
      <c r="Z31" s="51" t="s">
        <v>347</v>
      </c>
      <c r="AA31" s="51" t="s">
        <v>59</v>
      </c>
      <c r="AB31" s="51" t="s">
        <v>347</v>
      </c>
      <c r="AC31" s="51" t="s">
        <v>347</v>
      </c>
      <c r="AD31" s="51" t="s">
        <v>347</v>
      </c>
      <c r="AE31" s="51" t="s">
        <v>59</v>
      </c>
      <c r="AF31" s="51" t="s">
        <v>347</v>
      </c>
      <c r="AG31" s="51" t="s">
        <v>15</v>
      </c>
      <c r="AH31" s="51" t="s">
        <v>347</v>
      </c>
      <c r="AI31" s="49" t="s">
        <v>59</v>
      </c>
      <c r="AK31" s="32">
        <f t="shared" si="1"/>
        <v>4</v>
      </c>
      <c r="AL31" s="32">
        <f t="shared" si="2"/>
        <v>2</v>
      </c>
      <c r="AM31" s="32">
        <f t="shared" si="3"/>
        <v>11</v>
      </c>
      <c r="AN31" s="32">
        <f t="shared" si="4"/>
        <v>17</v>
      </c>
      <c r="AO31" s="58">
        <f t="shared" si="5"/>
        <v>0.23529411764705882</v>
      </c>
      <c r="AP31" s="58">
        <f t="shared" si="6"/>
        <v>0.11764705882352941</v>
      </c>
      <c r="AQ31" s="56">
        <f t="shared" si="7"/>
        <v>0.6470588235294118</v>
      </c>
    </row>
    <row r="32" spans="1:43" ht="15.75" x14ac:dyDescent="0.25">
      <c r="A32" s="9"/>
      <c r="B32" s="10"/>
      <c r="C32" s="11" t="s">
        <v>60</v>
      </c>
      <c r="D32" s="14"/>
      <c r="E32" s="11"/>
      <c r="F32" s="10" t="s">
        <v>61</v>
      </c>
      <c r="G32" s="51" t="s">
        <v>15</v>
      </c>
      <c r="H32" s="51" t="s">
        <v>59</v>
      </c>
      <c r="I32" s="51" t="s">
        <v>347</v>
      </c>
      <c r="J32" s="51" t="s">
        <v>347</v>
      </c>
      <c r="K32" s="51" t="s">
        <v>15</v>
      </c>
      <c r="L32" s="51" t="s">
        <v>347</v>
      </c>
      <c r="M32" s="51" t="s">
        <v>347</v>
      </c>
      <c r="N32" s="51" t="s">
        <v>347</v>
      </c>
      <c r="O32" s="51" t="s">
        <v>15</v>
      </c>
      <c r="P32" s="51" t="s">
        <v>347</v>
      </c>
      <c r="Q32" s="51" t="s">
        <v>15</v>
      </c>
      <c r="R32" s="51" t="s">
        <v>59</v>
      </c>
      <c r="S32" s="51" t="s">
        <v>15</v>
      </c>
      <c r="T32" s="51" t="s">
        <v>347</v>
      </c>
      <c r="U32" s="51" t="s">
        <v>15</v>
      </c>
      <c r="V32" s="51" t="s">
        <v>24</v>
      </c>
      <c r="W32" s="51" t="s">
        <v>347</v>
      </c>
      <c r="X32" s="51" t="s">
        <v>15</v>
      </c>
      <c r="Y32" s="51" t="s">
        <v>15</v>
      </c>
      <c r="Z32" s="51" t="s">
        <v>280</v>
      </c>
      <c r="AA32" s="51" t="s">
        <v>347</v>
      </c>
      <c r="AB32" s="51" t="s">
        <v>347</v>
      </c>
      <c r="AC32" s="51" t="s">
        <v>15</v>
      </c>
      <c r="AD32" s="51" t="s">
        <v>347</v>
      </c>
      <c r="AE32" s="51" t="s">
        <v>15</v>
      </c>
      <c r="AF32" s="51" t="s">
        <v>347</v>
      </c>
      <c r="AG32" s="51" t="s">
        <v>347</v>
      </c>
      <c r="AH32" s="51" t="s">
        <v>347</v>
      </c>
      <c r="AI32" s="49" t="s">
        <v>15</v>
      </c>
      <c r="AK32" s="32">
        <f t="shared" si="1"/>
        <v>11</v>
      </c>
      <c r="AL32" s="32">
        <f t="shared" si="2"/>
        <v>1</v>
      </c>
      <c r="AM32" s="32">
        <f t="shared" si="3"/>
        <v>2</v>
      </c>
      <c r="AN32" s="32">
        <f t="shared" si="4"/>
        <v>14</v>
      </c>
      <c r="AO32" s="56">
        <f t="shared" si="5"/>
        <v>0.7857142857142857</v>
      </c>
      <c r="AP32" s="58">
        <f t="shared" si="6"/>
        <v>7.1428571428571425E-2</v>
      </c>
      <c r="AQ32" s="58">
        <f t="shared" si="7"/>
        <v>0.14285714285714285</v>
      </c>
    </row>
    <row r="33" spans="1:43" ht="15.75" x14ac:dyDescent="0.25">
      <c r="A33" s="9"/>
      <c r="B33" s="10"/>
      <c r="C33" s="11" t="s">
        <v>62</v>
      </c>
      <c r="D33" s="14"/>
      <c r="E33" s="11"/>
      <c r="F33" s="10" t="s">
        <v>63</v>
      </c>
      <c r="G33" s="51" t="s">
        <v>24</v>
      </c>
      <c r="H33" s="51" t="s">
        <v>59</v>
      </c>
      <c r="I33" s="51" t="s">
        <v>347</v>
      </c>
      <c r="J33" s="51" t="s">
        <v>347</v>
      </c>
      <c r="K33" s="51" t="s">
        <v>59</v>
      </c>
      <c r="L33" s="51" t="s">
        <v>347</v>
      </c>
      <c r="M33" s="51" t="s">
        <v>347</v>
      </c>
      <c r="N33" s="51" t="s">
        <v>347</v>
      </c>
      <c r="O33" s="51" t="s">
        <v>347</v>
      </c>
      <c r="P33" s="51" t="s">
        <v>347</v>
      </c>
      <c r="Q33" s="51" t="s">
        <v>24</v>
      </c>
      <c r="R33" s="51" t="s">
        <v>24</v>
      </c>
      <c r="S33" s="51" t="s">
        <v>347</v>
      </c>
      <c r="T33" s="51" t="s">
        <v>59</v>
      </c>
      <c r="U33" s="51" t="s">
        <v>24</v>
      </c>
      <c r="V33" s="51" t="s">
        <v>347</v>
      </c>
      <c r="W33" s="51" t="s">
        <v>59</v>
      </c>
      <c r="X33" s="51" t="s">
        <v>24</v>
      </c>
      <c r="Y33" s="51" t="s">
        <v>24</v>
      </c>
      <c r="Z33" s="51" t="s">
        <v>281</v>
      </c>
      <c r="AA33" s="51" t="s">
        <v>347</v>
      </c>
      <c r="AB33" s="51" t="s">
        <v>347</v>
      </c>
      <c r="AC33" s="51" t="s">
        <v>15</v>
      </c>
      <c r="AD33" s="51" t="s">
        <v>347</v>
      </c>
      <c r="AE33" s="51" t="s">
        <v>24</v>
      </c>
      <c r="AF33" s="51" t="s">
        <v>347</v>
      </c>
      <c r="AG33" s="51" t="s">
        <v>347</v>
      </c>
      <c r="AH33" s="51" t="s">
        <v>24</v>
      </c>
      <c r="AI33" s="49" t="s">
        <v>24</v>
      </c>
      <c r="AK33" s="32">
        <f t="shared" si="1"/>
        <v>1</v>
      </c>
      <c r="AL33" s="32">
        <f t="shared" si="2"/>
        <v>9</v>
      </c>
      <c r="AM33" s="32">
        <f t="shared" si="3"/>
        <v>4</v>
      </c>
      <c r="AN33" s="32">
        <f t="shared" si="4"/>
        <v>14</v>
      </c>
      <c r="AO33" s="58">
        <f t="shared" si="5"/>
        <v>7.1428571428571425E-2</v>
      </c>
      <c r="AP33" s="56">
        <f t="shared" si="6"/>
        <v>0.6428571428571429</v>
      </c>
      <c r="AQ33" s="58">
        <f t="shared" si="7"/>
        <v>0.2857142857142857</v>
      </c>
    </row>
    <row r="34" spans="1:43" ht="15.75" x14ac:dyDescent="0.25">
      <c r="A34" s="10"/>
      <c r="B34" s="10"/>
      <c r="C34" s="11" t="s">
        <v>64</v>
      </c>
      <c r="D34" s="10"/>
      <c r="E34" s="11"/>
      <c r="F34" s="10" t="s">
        <v>65</v>
      </c>
      <c r="G34" s="51" t="s">
        <v>24</v>
      </c>
      <c r="H34" s="51" t="s">
        <v>347</v>
      </c>
      <c r="I34" s="51" t="s">
        <v>347</v>
      </c>
      <c r="J34" s="51" t="s">
        <v>347</v>
      </c>
      <c r="K34" s="51" t="s">
        <v>347</v>
      </c>
      <c r="L34" s="51" t="s">
        <v>347</v>
      </c>
      <c r="M34" s="51" t="s">
        <v>24</v>
      </c>
      <c r="N34" s="51" t="s">
        <v>347</v>
      </c>
      <c r="O34" s="51" t="s">
        <v>15</v>
      </c>
      <c r="P34" s="51" t="s">
        <v>347</v>
      </c>
      <c r="Q34" s="51" t="s">
        <v>24</v>
      </c>
      <c r="R34" s="51" t="s">
        <v>24</v>
      </c>
      <c r="S34" s="51" t="s">
        <v>347</v>
      </c>
      <c r="T34" s="51" t="s">
        <v>347</v>
      </c>
      <c r="U34" s="51" t="s">
        <v>347</v>
      </c>
      <c r="V34" s="51" t="s">
        <v>24</v>
      </c>
      <c r="W34" s="51" t="s">
        <v>347</v>
      </c>
      <c r="X34" s="51" t="s">
        <v>347</v>
      </c>
      <c r="Y34" s="51" t="s">
        <v>347</v>
      </c>
      <c r="Z34" s="51" t="s">
        <v>347</v>
      </c>
      <c r="AA34" s="51" t="s">
        <v>347</v>
      </c>
      <c r="AB34" s="51" t="s">
        <v>347</v>
      </c>
      <c r="AC34" s="51" t="s">
        <v>59</v>
      </c>
      <c r="AD34" s="51" t="s">
        <v>347</v>
      </c>
      <c r="AE34" s="51" t="s">
        <v>24</v>
      </c>
      <c r="AF34" s="51" t="s">
        <v>24</v>
      </c>
      <c r="AG34" s="51" t="s">
        <v>24</v>
      </c>
      <c r="AH34" s="51" t="s">
        <v>24</v>
      </c>
      <c r="AI34" s="49" t="s">
        <v>24</v>
      </c>
      <c r="AK34" s="32">
        <f t="shared" si="1"/>
        <v>1</v>
      </c>
      <c r="AL34" s="32">
        <f t="shared" si="2"/>
        <v>9</v>
      </c>
      <c r="AM34" s="32">
        <f t="shared" si="3"/>
        <v>1</v>
      </c>
      <c r="AN34" s="32">
        <f t="shared" si="4"/>
        <v>11</v>
      </c>
      <c r="AO34" s="58">
        <f t="shared" si="5"/>
        <v>9.0909090909090912E-2</v>
      </c>
      <c r="AP34" s="56">
        <f t="shared" si="6"/>
        <v>0.81818181818181823</v>
      </c>
      <c r="AQ34" s="58">
        <f t="shared" si="7"/>
        <v>9.0909090909090912E-2</v>
      </c>
    </row>
    <row r="35" spans="1:43" ht="15.75" x14ac:dyDescent="0.25">
      <c r="A35" s="10"/>
      <c r="B35" s="10"/>
      <c r="C35" s="11" t="s">
        <v>66</v>
      </c>
      <c r="D35" s="10"/>
      <c r="E35" s="10"/>
      <c r="F35" s="10" t="s">
        <v>67</v>
      </c>
      <c r="G35" s="51" t="s">
        <v>15</v>
      </c>
      <c r="H35" s="51" t="s">
        <v>59</v>
      </c>
      <c r="I35" s="51" t="s">
        <v>347</v>
      </c>
      <c r="J35" s="51" t="s">
        <v>347</v>
      </c>
      <c r="K35" s="51" t="s">
        <v>15</v>
      </c>
      <c r="L35" s="51" t="s">
        <v>347</v>
      </c>
      <c r="M35" s="51" t="s">
        <v>347</v>
      </c>
      <c r="N35" s="51" t="s">
        <v>347</v>
      </c>
      <c r="O35" s="51" t="s">
        <v>15</v>
      </c>
      <c r="P35" s="51" t="s">
        <v>347</v>
      </c>
      <c r="Q35" s="51" t="s">
        <v>15</v>
      </c>
      <c r="R35" s="51" t="s">
        <v>347</v>
      </c>
      <c r="S35" s="51" t="s">
        <v>347</v>
      </c>
      <c r="T35" s="51" t="s">
        <v>347</v>
      </c>
      <c r="U35" s="51" t="s">
        <v>15</v>
      </c>
      <c r="V35" s="51" t="s">
        <v>347</v>
      </c>
      <c r="W35" s="51" t="s">
        <v>347</v>
      </c>
      <c r="X35" s="51" t="s">
        <v>347</v>
      </c>
      <c r="Y35" s="51" t="s">
        <v>347</v>
      </c>
      <c r="Z35" s="51" t="s">
        <v>347</v>
      </c>
      <c r="AA35" s="51" t="s">
        <v>347</v>
      </c>
      <c r="AB35" s="51" t="s">
        <v>347</v>
      </c>
      <c r="AC35" s="51" t="s">
        <v>347</v>
      </c>
      <c r="AD35" s="51" t="s">
        <v>347</v>
      </c>
      <c r="AE35" s="51" t="s">
        <v>347</v>
      </c>
      <c r="AF35" s="51" t="s">
        <v>347</v>
      </c>
      <c r="AG35" s="51" t="s">
        <v>347</v>
      </c>
      <c r="AH35" s="51" t="s">
        <v>347</v>
      </c>
      <c r="AI35" s="49" t="s">
        <v>15</v>
      </c>
      <c r="AK35" s="32">
        <f t="shared" si="1"/>
        <v>5</v>
      </c>
      <c r="AL35" s="32">
        <f t="shared" si="2"/>
        <v>0</v>
      </c>
      <c r="AM35" s="32">
        <f t="shared" si="3"/>
        <v>1</v>
      </c>
      <c r="AN35" s="32">
        <f t="shared" si="4"/>
        <v>6</v>
      </c>
      <c r="AO35" s="56">
        <f t="shared" si="5"/>
        <v>0.83333333333333337</v>
      </c>
      <c r="AP35" s="58">
        <f t="shared" si="6"/>
        <v>0</v>
      </c>
      <c r="AQ35" s="58">
        <f t="shared" si="7"/>
        <v>0.16666666666666666</v>
      </c>
    </row>
    <row r="36" spans="1:43" ht="15.75" x14ac:dyDescent="0.25">
      <c r="A36" s="10"/>
      <c r="B36" s="10"/>
      <c r="C36" s="11" t="s">
        <v>68</v>
      </c>
      <c r="D36" s="10"/>
      <c r="E36" s="11"/>
      <c r="F36" s="10" t="s">
        <v>69</v>
      </c>
      <c r="G36" s="51" t="s">
        <v>347</v>
      </c>
      <c r="H36" s="51" t="s">
        <v>59</v>
      </c>
      <c r="I36" s="51" t="s">
        <v>347</v>
      </c>
      <c r="J36" s="51" t="s">
        <v>347</v>
      </c>
      <c r="K36" s="51" t="s">
        <v>59</v>
      </c>
      <c r="L36" s="51" t="s">
        <v>347</v>
      </c>
      <c r="M36" s="51" t="s">
        <v>347</v>
      </c>
      <c r="N36" s="51" t="s">
        <v>347</v>
      </c>
      <c r="O36" s="51" t="s">
        <v>347</v>
      </c>
      <c r="P36" s="51" t="s">
        <v>347</v>
      </c>
      <c r="Q36" s="51" t="s">
        <v>15</v>
      </c>
      <c r="R36" s="51" t="s">
        <v>347</v>
      </c>
      <c r="S36" s="51" t="s">
        <v>347</v>
      </c>
      <c r="T36" s="51" t="s">
        <v>347</v>
      </c>
      <c r="U36" s="51" t="s">
        <v>59</v>
      </c>
      <c r="V36" s="51" t="s">
        <v>24</v>
      </c>
      <c r="W36" s="51" t="s">
        <v>347</v>
      </c>
      <c r="X36" s="51" t="s">
        <v>15</v>
      </c>
      <c r="Y36" s="51" t="s">
        <v>347</v>
      </c>
      <c r="Z36" s="51" t="s">
        <v>347</v>
      </c>
      <c r="AA36" s="51" t="s">
        <v>347</v>
      </c>
      <c r="AB36" s="51" t="s">
        <v>347</v>
      </c>
      <c r="AC36" s="51" t="s">
        <v>15</v>
      </c>
      <c r="AD36" s="51" t="s">
        <v>347</v>
      </c>
      <c r="AE36" s="51" t="s">
        <v>347</v>
      </c>
      <c r="AF36" s="51" t="s">
        <v>347</v>
      </c>
      <c r="AG36" s="51" t="s">
        <v>347</v>
      </c>
      <c r="AH36" s="51" t="s">
        <v>347</v>
      </c>
      <c r="AI36" s="49" t="s">
        <v>59</v>
      </c>
      <c r="AK36" s="32">
        <f t="shared" si="1"/>
        <v>3</v>
      </c>
      <c r="AL36" s="32">
        <f t="shared" si="2"/>
        <v>1</v>
      </c>
      <c r="AM36" s="32">
        <f t="shared" si="3"/>
        <v>3</v>
      </c>
      <c r="AN36" s="32">
        <f t="shared" si="4"/>
        <v>7</v>
      </c>
      <c r="AO36" s="58">
        <f t="shared" si="5"/>
        <v>0.42857142857142855</v>
      </c>
      <c r="AP36" s="58">
        <f t="shared" si="6"/>
        <v>0.14285714285714285</v>
      </c>
      <c r="AQ36" s="56">
        <f t="shared" si="7"/>
        <v>0.42857142857142855</v>
      </c>
    </row>
    <row r="37" spans="1:43" ht="15.75" x14ac:dyDescent="0.25">
      <c r="A37" s="10"/>
      <c r="B37" s="10"/>
      <c r="C37" s="11" t="s">
        <v>70</v>
      </c>
      <c r="D37" s="10"/>
      <c r="E37" s="10"/>
      <c r="F37" s="10" t="s">
        <v>71</v>
      </c>
      <c r="G37" s="51" t="s">
        <v>347</v>
      </c>
      <c r="H37" s="51" t="s">
        <v>347</v>
      </c>
      <c r="I37" s="51" t="s">
        <v>347</v>
      </c>
      <c r="J37" s="51" t="s">
        <v>347</v>
      </c>
      <c r="K37" s="51" t="s">
        <v>347</v>
      </c>
      <c r="L37" s="51" t="s">
        <v>15</v>
      </c>
      <c r="M37" s="51" t="s">
        <v>347</v>
      </c>
      <c r="N37" s="51" t="s">
        <v>347</v>
      </c>
      <c r="O37" s="51" t="s">
        <v>347</v>
      </c>
      <c r="P37" s="51" t="s">
        <v>347</v>
      </c>
      <c r="Q37" s="51" t="s">
        <v>347</v>
      </c>
      <c r="R37" s="51" t="s">
        <v>347</v>
      </c>
      <c r="S37" s="51" t="s">
        <v>347</v>
      </c>
      <c r="T37" s="51" t="s">
        <v>347</v>
      </c>
      <c r="U37" s="51" t="s">
        <v>15</v>
      </c>
      <c r="V37" s="51" t="s">
        <v>347</v>
      </c>
      <c r="W37" s="51" t="s">
        <v>347</v>
      </c>
      <c r="X37" s="51" t="s">
        <v>347</v>
      </c>
      <c r="Y37" s="51" t="s">
        <v>347</v>
      </c>
      <c r="Z37" s="51" t="s">
        <v>347</v>
      </c>
      <c r="AA37" s="51" t="s">
        <v>347</v>
      </c>
      <c r="AB37" s="51" t="s">
        <v>347</v>
      </c>
      <c r="AC37" s="51" t="s">
        <v>347</v>
      </c>
      <c r="AD37" s="51" t="s">
        <v>347</v>
      </c>
      <c r="AE37" s="51" t="s">
        <v>347</v>
      </c>
      <c r="AF37" s="51" t="s">
        <v>347</v>
      </c>
      <c r="AG37" s="51" t="s">
        <v>347</v>
      </c>
      <c r="AH37" s="51" t="s">
        <v>347</v>
      </c>
      <c r="AI37" s="49" t="s">
        <v>15</v>
      </c>
      <c r="AK37" s="32">
        <f t="shared" si="1"/>
        <v>2</v>
      </c>
      <c r="AL37" s="32">
        <f t="shared" si="2"/>
        <v>0</v>
      </c>
      <c r="AM37" s="32">
        <f t="shared" si="3"/>
        <v>0</v>
      </c>
      <c r="AN37" s="32">
        <f t="shared" si="4"/>
        <v>2</v>
      </c>
      <c r="AO37" s="56">
        <f t="shared" si="5"/>
        <v>1</v>
      </c>
      <c r="AP37" s="58">
        <f t="shared" si="6"/>
        <v>0</v>
      </c>
      <c r="AQ37" s="58">
        <f t="shared" si="7"/>
        <v>0</v>
      </c>
    </row>
    <row r="38" spans="1:43" ht="15.75" x14ac:dyDescent="0.25">
      <c r="A38" s="10"/>
      <c r="B38" s="10"/>
      <c r="C38" s="11" t="s">
        <v>72</v>
      </c>
      <c r="D38" s="10"/>
      <c r="E38" s="23"/>
      <c r="F38" s="10" t="s">
        <v>73</v>
      </c>
      <c r="G38" s="51" t="s">
        <v>347</v>
      </c>
      <c r="H38" s="51" t="s">
        <v>15</v>
      </c>
      <c r="I38" s="51" t="s">
        <v>347</v>
      </c>
      <c r="J38" s="51" t="s">
        <v>347</v>
      </c>
      <c r="K38" s="51" t="s">
        <v>347</v>
      </c>
      <c r="L38" s="51" t="s">
        <v>347</v>
      </c>
      <c r="M38" s="51" t="s">
        <v>347</v>
      </c>
      <c r="N38" s="51" t="s">
        <v>347</v>
      </c>
      <c r="O38" s="51" t="s">
        <v>347</v>
      </c>
      <c r="P38" s="51" t="s">
        <v>347</v>
      </c>
      <c r="Q38" s="51" t="s">
        <v>347</v>
      </c>
      <c r="R38" s="51" t="s">
        <v>347</v>
      </c>
      <c r="S38" s="51" t="s">
        <v>347</v>
      </c>
      <c r="T38" s="51" t="s">
        <v>347</v>
      </c>
      <c r="U38" s="51" t="s">
        <v>347</v>
      </c>
      <c r="V38" s="51" t="s">
        <v>347</v>
      </c>
      <c r="W38" s="51" t="s">
        <v>347</v>
      </c>
      <c r="X38" s="51" t="s">
        <v>347</v>
      </c>
      <c r="Y38" s="51" t="s">
        <v>347</v>
      </c>
      <c r="Z38" s="51" t="s">
        <v>347</v>
      </c>
      <c r="AA38" s="51" t="s">
        <v>347</v>
      </c>
      <c r="AB38" s="51" t="s">
        <v>347</v>
      </c>
      <c r="AC38" s="51" t="s">
        <v>347</v>
      </c>
      <c r="AD38" s="51" t="s">
        <v>347</v>
      </c>
      <c r="AE38" s="51" t="s">
        <v>347</v>
      </c>
      <c r="AF38" s="51" t="s">
        <v>347</v>
      </c>
      <c r="AG38" s="51" t="s">
        <v>347</v>
      </c>
      <c r="AH38" s="51" t="s">
        <v>24</v>
      </c>
      <c r="AI38" s="49" t="s">
        <v>15</v>
      </c>
      <c r="AK38" s="32">
        <f t="shared" si="1"/>
        <v>1</v>
      </c>
      <c r="AL38" s="32">
        <f t="shared" si="2"/>
        <v>1</v>
      </c>
      <c r="AM38" s="32">
        <f t="shared" si="3"/>
        <v>0</v>
      </c>
      <c r="AN38" s="32">
        <f t="shared" si="4"/>
        <v>2</v>
      </c>
      <c r="AO38" s="56">
        <f t="shared" si="5"/>
        <v>0.5</v>
      </c>
      <c r="AP38" s="58">
        <f t="shared" si="6"/>
        <v>0.5</v>
      </c>
      <c r="AQ38" s="58">
        <f t="shared" si="7"/>
        <v>0</v>
      </c>
    </row>
    <row r="39" spans="1:43" ht="15.75" x14ac:dyDescent="0.25">
      <c r="A39" s="10"/>
      <c r="B39" s="10"/>
      <c r="C39" s="11" t="s">
        <v>74</v>
      </c>
      <c r="D39" s="10"/>
      <c r="E39" s="10"/>
      <c r="F39" s="10" t="s">
        <v>75</v>
      </c>
      <c r="G39" s="51" t="s">
        <v>347</v>
      </c>
      <c r="H39" s="51" t="s">
        <v>347</v>
      </c>
      <c r="I39" s="51" t="s">
        <v>347</v>
      </c>
      <c r="J39" s="51" t="s">
        <v>347</v>
      </c>
      <c r="K39" s="51" t="s">
        <v>347</v>
      </c>
      <c r="L39" s="51" t="s">
        <v>347</v>
      </c>
      <c r="M39" s="51" t="s">
        <v>347</v>
      </c>
      <c r="N39" s="51" t="s">
        <v>347</v>
      </c>
      <c r="O39" s="51" t="s">
        <v>347</v>
      </c>
      <c r="P39" s="51" t="s">
        <v>347</v>
      </c>
      <c r="Q39" s="51" t="s">
        <v>347</v>
      </c>
      <c r="R39" s="51" t="s">
        <v>347</v>
      </c>
      <c r="S39" s="51" t="s">
        <v>347</v>
      </c>
      <c r="T39" s="51" t="s">
        <v>347</v>
      </c>
      <c r="U39" s="51" t="s">
        <v>347</v>
      </c>
      <c r="V39" s="51" t="s">
        <v>347</v>
      </c>
      <c r="W39" s="51" t="s">
        <v>347</v>
      </c>
      <c r="X39" s="51" t="s">
        <v>347</v>
      </c>
      <c r="Y39" s="51" t="s">
        <v>347</v>
      </c>
      <c r="Z39" s="51" t="s">
        <v>347</v>
      </c>
      <c r="AA39" s="51" t="s">
        <v>347</v>
      </c>
      <c r="AB39" s="51" t="s">
        <v>347</v>
      </c>
      <c r="AC39" s="51" t="s">
        <v>347</v>
      </c>
      <c r="AD39" s="51" t="s">
        <v>347</v>
      </c>
      <c r="AE39" s="51" t="s">
        <v>347</v>
      </c>
      <c r="AF39" s="51" t="s">
        <v>347</v>
      </c>
      <c r="AG39" s="51" t="s">
        <v>347</v>
      </c>
      <c r="AH39" s="51" t="s">
        <v>347</v>
      </c>
      <c r="AI39" s="49"/>
      <c r="AK39" s="32">
        <f t="shared" si="1"/>
        <v>0</v>
      </c>
      <c r="AL39" s="32">
        <f t="shared" si="2"/>
        <v>0</v>
      </c>
      <c r="AM39" s="32">
        <f t="shared" si="3"/>
        <v>0</v>
      </c>
      <c r="AN39" s="32">
        <f t="shared" si="4"/>
        <v>0</v>
      </c>
      <c r="AO39" s="58">
        <f t="shared" si="5"/>
        <v>0</v>
      </c>
      <c r="AP39" s="58">
        <f t="shared" si="6"/>
        <v>0</v>
      </c>
      <c r="AQ39" s="58">
        <f t="shared" si="7"/>
        <v>0</v>
      </c>
    </row>
    <row r="40" spans="1:43" ht="15.75" x14ac:dyDescent="0.25">
      <c r="A40" s="10"/>
      <c r="B40" s="10"/>
      <c r="C40" s="11" t="s">
        <v>76</v>
      </c>
      <c r="D40" s="10"/>
      <c r="E40" s="10"/>
      <c r="F40" s="10" t="s">
        <v>77</v>
      </c>
      <c r="G40" s="51" t="s">
        <v>347</v>
      </c>
      <c r="H40" s="51" t="s">
        <v>347</v>
      </c>
      <c r="I40" s="51" t="s">
        <v>281</v>
      </c>
      <c r="J40" s="51" t="s">
        <v>347</v>
      </c>
      <c r="K40" s="51" t="s">
        <v>347</v>
      </c>
      <c r="L40" s="51" t="s">
        <v>347</v>
      </c>
      <c r="M40" s="51" t="s">
        <v>347</v>
      </c>
      <c r="N40" s="51" t="s">
        <v>347</v>
      </c>
      <c r="O40" s="51" t="s">
        <v>347</v>
      </c>
      <c r="P40" s="51" t="s">
        <v>347</v>
      </c>
      <c r="Q40" s="51" t="s">
        <v>347</v>
      </c>
      <c r="R40" s="51" t="s">
        <v>347</v>
      </c>
      <c r="S40" s="51" t="s">
        <v>347</v>
      </c>
      <c r="T40" s="51" t="s">
        <v>347</v>
      </c>
      <c r="U40" s="51" t="s">
        <v>347</v>
      </c>
      <c r="V40" s="51" t="s">
        <v>347</v>
      </c>
      <c r="W40" s="51" t="s">
        <v>347</v>
      </c>
      <c r="X40" s="51" t="s">
        <v>347</v>
      </c>
      <c r="Y40" s="51" t="s">
        <v>347</v>
      </c>
      <c r="Z40" s="51" t="s">
        <v>347</v>
      </c>
      <c r="AA40" s="51" t="s">
        <v>347</v>
      </c>
      <c r="AB40" s="51" t="s">
        <v>347</v>
      </c>
      <c r="AC40" s="51" t="s">
        <v>347</v>
      </c>
      <c r="AD40" s="51" t="s">
        <v>347</v>
      </c>
      <c r="AE40" s="51" t="s">
        <v>347</v>
      </c>
      <c r="AF40" s="51" t="s">
        <v>347</v>
      </c>
      <c r="AG40" s="51" t="s">
        <v>347</v>
      </c>
      <c r="AH40" s="51" t="s">
        <v>347</v>
      </c>
      <c r="AI40" s="49" t="s">
        <v>24</v>
      </c>
      <c r="AK40" s="32">
        <f t="shared" si="1"/>
        <v>0</v>
      </c>
      <c r="AL40" s="32">
        <f t="shared" si="2"/>
        <v>1</v>
      </c>
      <c r="AM40" s="32">
        <f t="shared" si="3"/>
        <v>0</v>
      </c>
      <c r="AN40" s="32">
        <f t="shared" si="4"/>
        <v>1</v>
      </c>
      <c r="AO40" s="58">
        <f t="shared" si="5"/>
        <v>0</v>
      </c>
      <c r="AP40" s="56">
        <f t="shared" si="6"/>
        <v>1</v>
      </c>
      <c r="AQ40" s="58">
        <f t="shared" si="7"/>
        <v>0</v>
      </c>
    </row>
    <row r="41" spans="1:43" ht="15.75" x14ac:dyDescent="0.25">
      <c r="A41" s="10"/>
      <c r="B41" s="10"/>
      <c r="C41" s="11" t="s">
        <v>78</v>
      </c>
      <c r="D41" s="10"/>
      <c r="E41" s="10"/>
      <c r="F41" s="10" t="s">
        <v>79</v>
      </c>
      <c r="G41" s="51" t="s">
        <v>347</v>
      </c>
      <c r="H41" s="51" t="s">
        <v>347</v>
      </c>
      <c r="I41" s="51" t="s">
        <v>347</v>
      </c>
      <c r="J41" s="51" t="s">
        <v>347</v>
      </c>
      <c r="K41" s="51" t="s">
        <v>347</v>
      </c>
      <c r="L41" s="51" t="s">
        <v>24</v>
      </c>
      <c r="M41" s="51" t="s">
        <v>347</v>
      </c>
      <c r="N41" s="51" t="s">
        <v>24</v>
      </c>
      <c r="O41" s="51" t="s">
        <v>347</v>
      </c>
      <c r="P41" s="51" t="s">
        <v>347</v>
      </c>
      <c r="Q41" s="51" t="s">
        <v>24</v>
      </c>
      <c r="R41" s="51" t="s">
        <v>24</v>
      </c>
      <c r="S41" s="51" t="s">
        <v>24</v>
      </c>
      <c r="T41" s="51" t="s">
        <v>347</v>
      </c>
      <c r="U41" s="51" t="s">
        <v>347</v>
      </c>
      <c r="V41" s="51" t="s">
        <v>347</v>
      </c>
      <c r="W41" s="51" t="s">
        <v>24</v>
      </c>
      <c r="X41" s="51" t="s">
        <v>24</v>
      </c>
      <c r="Y41" s="51" t="s">
        <v>347</v>
      </c>
      <c r="Z41" s="51" t="s">
        <v>347</v>
      </c>
      <c r="AA41" s="51" t="s">
        <v>24</v>
      </c>
      <c r="AB41" s="51" t="s">
        <v>347</v>
      </c>
      <c r="AC41" s="51" t="s">
        <v>15</v>
      </c>
      <c r="AD41" s="51" t="s">
        <v>347</v>
      </c>
      <c r="AE41" s="51" t="s">
        <v>24</v>
      </c>
      <c r="AF41" s="51" t="s">
        <v>347</v>
      </c>
      <c r="AG41" s="51" t="s">
        <v>347</v>
      </c>
      <c r="AH41" s="51" t="s">
        <v>24</v>
      </c>
      <c r="AI41" s="49" t="s">
        <v>24</v>
      </c>
      <c r="AK41" s="32">
        <f t="shared" si="1"/>
        <v>1</v>
      </c>
      <c r="AL41" s="32">
        <f t="shared" si="2"/>
        <v>10</v>
      </c>
      <c r="AM41" s="32">
        <f t="shared" si="3"/>
        <v>0</v>
      </c>
      <c r="AN41" s="32">
        <f t="shared" si="4"/>
        <v>11</v>
      </c>
      <c r="AO41" s="58">
        <f t="shared" si="5"/>
        <v>9.0909090909090912E-2</v>
      </c>
      <c r="AP41" s="56">
        <f t="shared" si="6"/>
        <v>0.90909090909090906</v>
      </c>
      <c r="AQ41" s="58">
        <f t="shared" si="7"/>
        <v>0</v>
      </c>
    </row>
    <row r="42" spans="1:43" ht="15.75" x14ac:dyDescent="0.25">
      <c r="A42" s="10"/>
      <c r="B42" s="10"/>
      <c r="C42" s="11" t="s">
        <v>80</v>
      </c>
      <c r="D42" s="10"/>
      <c r="E42" s="10"/>
      <c r="F42" s="10" t="s">
        <v>81</v>
      </c>
      <c r="G42" s="51" t="s">
        <v>15</v>
      </c>
      <c r="H42" s="51" t="s">
        <v>59</v>
      </c>
      <c r="I42" s="51" t="s">
        <v>347</v>
      </c>
      <c r="J42" s="51" t="s">
        <v>347</v>
      </c>
      <c r="K42" s="51" t="s">
        <v>347</v>
      </c>
      <c r="L42" s="51" t="s">
        <v>347</v>
      </c>
      <c r="M42" s="51" t="s">
        <v>347</v>
      </c>
      <c r="N42" s="51" t="s">
        <v>347</v>
      </c>
      <c r="O42" s="51" t="s">
        <v>15</v>
      </c>
      <c r="P42" s="51" t="s">
        <v>15</v>
      </c>
      <c r="Q42" s="51" t="s">
        <v>24</v>
      </c>
      <c r="R42" s="51" t="s">
        <v>347</v>
      </c>
      <c r="S42" s="51" t="s">
        <v>347</v>
      </c>
      <c r="T42" s="51" t="s">
        <v>347</v>
      </c>
      <c r="U42" s="51" t="s">
        <v>24</v>
      </c>
      <c r="V42" s="51" t="s">
        <v>347</v>
      </c>
      <c r="W42" s="51" t="s">
        <v>347</v>
      </c>
      <c r="X42" s="51" t="s">
        <v>24</v>
      </c>
      <c r="Y42" s="51" t="s">
        <v>347</v>
      </c>
      <c r="Z42" s="51" t="s">
        <v>347</v>
      </c>
      <c r="AA42" s="51" t="s">
        <v>347</v>
      </c>
      <c r="AB42" s="51" t="s">
        <v>347</v>
      </c>
      <c r="AC42" s="51" t="s">
        <v>347</v>
      </c>
      <c r="AD42" s="51" t="s">
        <v>347</v>
      </c>
      <c r="AE42" s="51" t="s">
        <v>347</v>
      </c>
      <c r="AF42" s="51" t="s">
        <v>347</v>
      </c>
      <c r="AG42" s="51" t="s">
        <v>347</v>
      </c>
      <c r="AH42" s="51" t="s">
        <v>24</v>
      </c>
      <c r="AI42" s="49" t="s">
        <v>24</v>
      </c>
      <c r="AK42" s="32">
        <f t="shared" si="1"/>
        <v>3</v>
      </c>
      <c r="AL42" s="32">
        <f t="shared" si="2"/>
        <v>4</v>
      </c>
      <c r="AM42" s="32">
        <f t="shared" si="3"/>
        <v>1</v>
      </c>
      <c r="AN42" s="32">
        <f t="shared" si="4"/>
        <v>8</v>
      </c>
      <c r="AO42" s="58">
        <f t="shared" si="5"/>
        <v>0.375</v>
      </c>
      <c r="AP42" s="56">
        <f t="shared" si="6"/>
        <v>0.5</v>
      </c>
      <c r="AQ42" s="58">
        <f t="shared" si="7"/>
        <v>0.125</v>
      </c>
    </row>
    <row r="43" spans="1:43" ht="15.75" x14ac:dyDescent="0.25">
      <c r="A43" s="10"/>
      <c r="B43" s="10" t="s">
        <v>82</v>
      </c>
      <c r="C43" s="11"/>
      <c r="D43" s="10"/>
      <c r="E43" s="10" t="s">
        <v>83</v>
      </c>
      <c r="F43" s="10"/>
      <c r="G43" s="51" t="s">
        <v>347</v>
      </c>
      <c r="H43" s="51" t="s">
        <v>347</v>
      </c>
      <c r="I43" s="51" t="s">
        <v>347</v>
      </c>
      <c r="J43" s="51" t="s">
        <v>347</v>
      </c>
      <c r="K43" s="51" t="s">
        <v>347</v>
      </c>
      <c r="L43" s="51" t="s">
        <v>347</v>
      </c>
      <c r="M43" s="51" t="s">
        <v>347</v>
      </c>
      <c r="N43" s="51" t="s">
        <v>347</v>
      </c>
      <c r="O43" s="51" t="s">
        <v>347</v>
      </c>
      <c r="P43" s="51" t="s">
        <v>347</v>
      </c>
      <c r="Q43" s="51" t="s">
        <v>347</v>
      </c>
      <c r="R43" s="51" t="s">
        <v>347</v>
      </c>
      <c r="S43" s="51" t="s">
        <v>347</v>
      </c>
      <c r="T43" s="51" t="s">
        <v>347</v>
      </c>
      <c r="U43" s="51" t="s">
        <v>347</v>
      </c>
      <c r="V43" s="51" t="s">
        <v>347</v>
      </c>
      <c r="W43" s="51" t="s">
        <v>347</v>
      </c>
      <c r="X43" s="51" t="s">
        <v>347</v>
      </c>
      <c r="Y43" s="51" t="s">
        <v>347</v>
      </c>
      <c r="Z43" s="51" t="s">
        <v>347</v>
      </c>
      <c r="AA43" s="51" t="s">
        <v>347</v>
      </c>
      <c r="AB43" s="51" t="s">
        <v>347</v>
      </c>
      <c r="AC43" s="51" t="s">
        <v>347</v>
      </c>
      <c r="AD43" s="51" t="s">
        <v>347</v>
      </c>
      <c r="AE43" s="51" t="s">
        <v>347</v>
      </c>
      <c r="AF43" s="51" t="s">
        <v>347</v>
      </c>
      <c r="AG43" s="51" t="s">
        <v>347</v>
      </c>
      <c r="AH43" s="51" t="s">
        <v>347</v>
      </c>
      <c r="AI43" s="49"/>
      <c r="AK43" s="32">
        <f t="shared" si="1"/>
        <v>0</v>
      </c>
      <c r="AL43" s="32">
        <f t="shared" si="2"/>
        <v>0</v>
      </c>
      <c r="AM43" s="32">
        <f t="shared" si="3"/>
        <v>0</v>
      </c>
      <c r="AN43" s="32">
        <f t="shared" si="4"/>
        <v>0</v>
      </c>
      <c r="AO43" s="58">
        <f t="shared" si="5"/>
        <v>0</v>
      </c>
      <c r="AP43" s="58">
        <f t="shared" si="6"/>
        <v>0</v>
      </c>
      <c r="AQ43" s="58">
        <f t="shared" si="7"/>
        <v>0</v>
      </c>
    </row>
    <row r="44" spans="1:43" ht="15.75" x14ac:dyDescent="0.25">
      <c r="A44" s="10"/>
      <c r="B44" s="10"/>
      <c r="C44" s="11" t="s">
        <v>84</v>
      </c>
      <c r="D44" s="10"/>
      <c r="E44" s="10"/>
      <c r="F44" s="10" t="s">
        <v>85</v>
      </c>
      <c r="G44" s="51" t="s">
        <v>347</v>
      </c>
      <c r="H44" s="51" t="s">
        <v>24</v>
      </c>
      <c r="I44" s="51" t="s">
        <v>59</v>
      </c>
      <c r="J44" s="51" t="s">
        <v>59</v>
      </c>
      <c r="K44" s="51" t="s">
        <v>24</v>
      </c>
      <c r="L44" s="51" t="s">
        <v>59</v>
      </c>
      <c r="M44" s="51" t="s">
        <v>347</v>
      </c>
      <c r="N44" s="51" t="s">
        <v>24</v>
      </c>
      <c r="O44" s="51" t="s">
        <v>24</v>
      </c>
      <c r="P44" s="51" t="s">
        <v>24</v>
      </c>
      <c r="Q44" s="51" t="s">
        <v>347</v>
      </c>
      <c r="R44" s="51" t="s">
        <v>347</v>
      </c>
      <c r="S44" s="51" t="s">
        <v>24</v>
      </c>
      <c r="T44" s="51" t="s">
        <v>347</v>
      </c>
      <c r="U44" s="51" t="s">
        <v>24</v>
      </c>
      <c r="V44" s="51" t="s">
        <v>24</v>
      </c>
      <c r="W44" s="51" t="s">
        <v>59</v>
      </c>
      <c r="X44" s="51" t="s">
        <v>24</v>
      </c>
      <c r="Y44" s="51" t="s">
        <v>24</v>
      </c>
      <c r="Z44" s="51" t="s">
        <v>281</v>
      </c>
      <c r="AA44" s="51" t="s">
        <v>24</v>
      </c>
      <c r="AB44" s="51" t="s">
        <v>59</v>
      </c>
      <c r="AC44" s="51" t="s">
        <v>347</v>
      </c>
      <c r="AD44" s="51" t="s">
        <v>59</v>
      </c>
      <c r="AE44" s="51" t="s">
        <v>24</v>
      </c>
      <c r="AF44" s="51" t="s">
        <v>24</v>
      </c>
      <c r="AG44" s="51" t="s">
        <v>24</v>
      </c>
      <c r="AH44" s="51" t="s">
        <v>24</v>
      </c>
      <c r="AI44" s="49" t="s">
        <v>24</v>
      </c>
      <c r="AK44" s="32">
        <f t="shared" si="1"/>
        <v>0</v>
      </c>
      <c r="AL44" s="32">
        <f t="shared" si="2"/>
        <v>16</v>
      </c>
      <c r="AM44" s="32">
        <f t="shared" si="3"/>
        <v>6</v>
      </c>
      <c r="AN44" s="32">
        <f t="shared" si="4"/>
        <v>22</v>
      </c>
      <c r="AO44" s="58">
        <f t="shared" si="5"/>
        <v>0</v>
      </c>
      <c r="AP44" s="56">
        <f t="shared" si="6"/>
        <v>0.72727272727272729</v>
      </c>
      <c r="AQ44" s="58">
        <f t="shared" si="7"/>
        <v>0.27272727272727271</v>
      </c>
    </row>
    <row r="45" spans="1:43" ht="15.75" x14ac:dyDescent="0.25">
      <c r="A45" s="10"/>
      <c r="B45" s="10"/>
      <c r="C45" s="11" t="s">
        <v>86</v>
      </c>
      <c r="D45" s="10"/>
      <c r="E45" s="10"/>
      <c r="F45" s="10" t="s">
        <v>87</v>
      </c>
      <c r="G45" s="51" t="s">
        <v>59</v>
      </c>
      <c r="H45" s="51" t="s">
        <v>347</v>
      </c>
      <c r="I45" s="51" t="s">
        <v>347</v>
      </c>
      <c r="J45" s="51" t="s">
        <v>347</v>
      </c>
      <c r="K45" s="51" t="s">
        <v>24</v>
      </c>
      <c r="L45" s="51" t="s">
        <v>347</v>
      </c>
      <c r="M45" s="51" t="s">
        <v>24</v>
      </c>
      <c r="N45" s="51" t="s">
        <v>24</v>
      </c>
      <c r="O45" s="51" t="s">
        <v>24</v>
      </c>
      <c r="P45" s="51" t="s">
        <v>59</v>
      </c>
      <c r="Q45" s="51" t="s">
        <v>24</v>
      </c>
      <c r="R45" s="51" t="s">
        <v>59</v>
      </c>
      <c r="S45" s="51" t="s">
        <v>347</v>
      </c>
      <c r="T45" s="51" t="s">
        <v>59</v>
      </c>
      <c r="U45" s="51" t="s">
        <v>24</v>
      </c>
      <c r="V45" s="51" t="s">
        <v>347</v>
      </c>
      <c r="W45" s="51" t="s">
        <v>24</v>
      </c>
      <c r="X45" s="51" t="s">
        <v>15</v>
      </c>
      <c r="Y45" s="51" t="s">
        <v>347</v>
      </c>
      <c r="Z45" s="51" t="s">
        <v>281</v>
      </c>
      <c r="AA45" s="51" t="s">
        <v>24</v>
      </c>
      <c r="AB45" s="51" t="s">
        <v>347</v>
      </c>
      <c r="AC45" s="51" t="s">
        <v>15</v>
      </c>
      <c r="AD45" s="51" t="s">
        <v>59</v>
      </c>
      <c r="AE45" s="51" t="s">
        <v>24</v>
      </c>
      <c r="AF45" s="51" t="s">
        <v>24</v>
      </c>
      <c r="AG45" s="51" t="s">
        <v>347</v>
      </c>
      <c r="AH45" s="51" t="s">
        <v>347</v>
      </c>
      <c r="AI45" s="49" t="s">
        <v>24</v>
      </c>
      <c r="AK45" s="32">
        <f t="shared" si="1"/>
        <v>2</v>
      </c>
      <c r="AL45" s="32">
        <f t="shared" si="2"/>
        <v>11</v>
      </c>
      <c r="AM45" s="32">
        <f t="shared" si="3"/>
        <v>5</v>
      </c>
      <c r="AN45" s="32">
        <f t="shared" si="4"/>
        <v>18</v>
      </c>
      <c r="AO45" s="58">
        <f t="shared" si="5"/>
        <v>0.1111111111111111</v>
      </c>
      <c r="AP45" s="56">
        <f t="shared" si="6"/>
        <v>0.61111111111111116</v>
      </c>
      <c r="AQ45" s="58">
        <f t="shared" si="7"/>
        <v>0.27777777777777779</v>
      </c>
    </row>
    <row r="46" spans="1:43" ht="15.75" x14ac:dyDescent="0.25">
      <c r="A46" s="10"/>
      <c r="B46" s="10"/>
      <c r="C46" s="11" t="s">
        <v>88</v>
      </c>
      <c r="D46" s="10"/>
      <c r="E46" s="10"/>
      <c r="F46" s="10" t="s">
        <v>89</v>
      </c>
      <c r="G46" s="51" t="s">
        <v>347</v>
      </c>
      <c r="H46" s="51" t="s">
        <v>347</v>
      </c>
      <c r="I46" s="51" t="s">
        <v>347</v>
      </c>
      <c r="J46" s="51" t="s">
        <v>347</v>
      </c>
      <c r="K46" s="51" t="s">
        <v>15</v>
      </c>
      <c r="L46" s="51" t="s">
        <v>347</v>
      </c>
      <c r="M46" s="51" t="s">
        <v>347</v>
      </c>
      <c r="N46" s="51" t="s">
        <v>347</v>
      </c>
      <c r="O46" s="51" t="s">
        <v>347</v>
      </c>
      <c r="P46" s="51" t="s">
        <v>347</v>
      </c>
      <c r="Q46" s="51" t="s">
        <v>347</v>
      </c>
      <c r="R46" s="51" t="s">
        <v>24</v>
      </c>
      <c r="S46" s="51" t="s">
        <v>347</v>
      </c>
      <c r="T46" s="51" t="s">
        <v>59</v>
      </c>
      <c r="U46" s="51" t="s">
        <v>24</v>
      </c>
      <c r="V46" s="51" t="s">
        <v>347</v>
      </c>
      <c r="W46" s="51" t="s">
        <v>347</v>
      </c>
      <c r="X46" s="51" t="s">
        <v>24</v>
      </c>
      <c r="Y46" s="51" t="s">
        <v>347</v>
      </c>
      <c r="Z46" s="51" t="s">
        <v>347</v>
      </c>
      <c r="AA46" s="51" t="s">
        <v>347</v>
      </c>
      <c r="AB46" s="51" t="s">
        <v>347</v>
      </c>
      <c r="AC46" s="51" t="s">
        <v>15</v>
      </c>
      <c r="AD46" s="51" t="s">
        <v>347</v>
      </c>
      <c r="AE46" s="51" t="s">
        <v>24</v>
      </c>
      <c r="AF46" s="51" t="s">
        <v>24</v>
      </c>
      <c r="AG46" s="51" t="s">
        <v>24</v>
      </c>
      <c r="AH46" s="51" t="s">
        <v>347</v>
      </c>
      <c r="AI46" s="49" t="s">
        <v>24</v>
      </c>
      <c r="AK46" s="32">
        <f t="shared" si="1"/>
        <v>2</v>
      </c>
      <c r="AL46" s="32">
        <f t="shared" si="2"/>
        <v>6</v>
      </c>
      <c r="AM46" s="32">
        <f t="shared" si="3"/>
        <v>1</v>
      </c>
      <c r="AN46" s="32">
        <f t="shared" si="4"/>
        <v>9</v>
      </c>
      <c r="AO46" s="58">
        <f t="shared" si="5"/>
        <v>0.22222222222222221</v>
      </c>
      <c r="AP46" s="56">
        <f t="shared" si="6"/>
        <v>0.66666666666666663</v>
      </c>
      <c r="AQ46" s="58">
        <f t="shared" si="7"/>
        <v>0.1111111111111111</v>
      </c>
    </row>
    <row r="47" spans="1:43" ht="15.75" x14ac:dyDescent="0.25">
      <c r="A47" s="10"/>
      <c r="B47" s="10"/>
      <c r="C47" s="11" t="s">
        <v>90</v>
      </c>
      <c r="D47" s="10"/>
      <c r="E47" s="10"/>
      <c r="F47" s="10" t="s">
        <v>91</v>
      </c>
      <c r="G47" s="51" t="s">
        <v>347</v>
      </c>
      <c r="H47" s="51" t="s">
        <v>347</v>
      </c>
      <c r="I47" s="51" t="s">
        <v>347</v>
      </c>
      <c r="J47" s="51" t="s">
        <v>347</v>
      </c>
      <c r="K47" s="51" t="s">
        <v>24</v>
      </c>
      <c r="L47" s="51" t="s">
        <v>347</v>
      </c>
      <c r="M47" s="51" t="s">
        <v>24</v>
      </c>
      <c r="N47" s="51" t="s">
        <v>347</v>
      </c>
      <c r="O47" s="51" t="s">
        <v>347</v>
      </c>
      <c r="P47" s="51" t="s">
        <v>24</v>
      </c>
      <c r="Q47" s="51" t="s">
        <v>347</v>
      </c>
      <c r="R47" s="51" t="s">
        <v>347</v>
      </c>
      <c r="S47" s="51" t="s">
        <v>347</v>
      </c>
      <c r="T47" s="51" t="s">
        <v>59</v>
      </c>
      <c r="U47" s="51" t="s">
        <v>24</v>
      </c>
      <c r="V47" s="51" t="s">
        <v>347</v>
      </c>
      <c r="W47" s="51" t="s">
        <v>347</v>
      </c>
      <c r="X47" s="51" t="s">
        <v>24</v>
      </c>
      <c r="Y47" s="51" t="s">
        <v>347</v>
      </c>
      <c r="Z47" s="51" t="s">
        <v>281</v>
      </c>
      <c r="AA47" s="51" t="s">
        <v>347</v>
      </c>
      <c r="AB47" s="51" t="s">
        <v>347</v>
      </c>
      <c r="AC47" s="51" t="s">
        <v>347</v>
      </c>
      <c r="AD47" s="51" t="s">
        <v>59</v>
      </c>
      <c r="AE47" s="51" t="s">
        <v>347</v>
      </c>
      <c r="AF47" s="51" t="s">
        <v>24</v>
      </c>
      <c r="AG47" s="51" t="s">
        <v>347</v>
      </c>
      <c r="AH47" s="51" t="s">
        <v>347</v>
      </c>
      <c r="AI47" s="49" t="s">
        <v>24</v>
      </c>
      <c r="AK47" s="32">
        <f t="shared" si="1"/>
        <v>0</v>
      </c>
      <c r="AL47" s="32">
        <f t="shared" si="2"/>
        <v>7</v>
      </c>
      <c r="AM47" s="32">
        <f t="shared" si="3"/>
        <v>2</v>
      </c>
      <c r="AN47" s="32">
        <f t="shared" si="4"/>
        <v>9</v>
      </c>
      <c r="AO47" s="58">
        <f t="shared" si="5"/>
        <v>0</v>
      </c>
      <c r="AP47" s="56">
        <f t="shared" si="6"/>
        <v>0.77777777777777779</v>
      </c>
      <c r="AQ47" s="58">
        <f t="shared" si="7"/>
        <v>0.22222222222222221</v>
      </c>
    </row>
    <row r="48" spans="1:43" ht="15.75" x14ac:dyDescent="0.25">
      <c r="A48" s="10"/>
      <c r="B48" s="10"/>
      <c r="C48" s="11" t="s">
        <v>92</v>
      </c>
      <c r="D48" s="10"/>
      <c r="E48" s="10"/>
      <c r="F48" s="10" t="s">
        <v>93</v>
      </c>
      <c r="G48" s="51" t="s">
        <v>15</v>
      </c>
      <c r="H48" s="51" t="s">
        <v>59</v>
      </c>
      <c r="I48" s="51" t="s">
        <v>59</v>
      </c>
      <c r="J48" s="51" t="s">
        <v>15</v>
      </c>
      <c r="K48" s="51" t="s">
        <v>15</v>
      </c>
      <c r="L48" s="51" t="s">
        <v>15</v>
      </c>
      <c r="M48" s="51" t="s">
        <v>15</v>
      </c>
      <c r="N48" s="51" t="s">
        <v>15</v>
      </c>
      <c r="O48" s="51" t="s">
        <v>15</v>
      </c>
      <c r="P48" s="51" t="s">
        <v>15</v>
      </c>
      <c r="Q48" s="51" t="s">
        <v>59</v>
      </c>
      <c r="R48" s="51" t="s">
        <v>15</v>
      </c>
      <c r="S48" s="51" t="s">
        <v>15</v>
      </c>
      <c r="T48" s="51" t="s">
        <v>59</v>
      </c>
      <c r="U48" s="51" t="s">
        <v>15</v>
      </c>
      <c r="V48" s="51" t="s">
        <v>59</v>
      </c>
      <c r="W48" s="51" t="s">
        <v>15</v>
      </c>
      <c r="X48" s="51" t="s">
        <v>15</v>
      </c>
      <c r="Y48" s="51" t="s">
        <v>15</v>
      </c>
      <c r="Z48" s="51" t="s">
        <v>280</v>
      </c>
      <c r="AA48" s="51" t="s">
        <v>15</v>
      </c>
      <c r="AB48" s="51" t="s">
        <v>15</v>
      </c>
      <c r="AC48" s="51" t="s">
        <v>15</v>
      </c>
      <c r="AD48" s="51" t="s">
        <v>59</v>
      </c>
      <c r="AE48" s="51" t="s">
        <v>59</v>
      </c>
      <c r="AF48" s="51" t="s">
        <v>15</v>
      </c>
      <c r="AG48" s="51" t="s">
        <v>15</v>
      </c>
      <c r="AH48" s="51" t="s">
        <v>15</v>
      </c>
      <c r="AI48" s="49" t="s">
        <v>15</v>
      </c>
      <c r="AK48" s="32">
        <f t="shared" si="1"/>
        <v>21</v>
      </c>
      <c r="AL48" s="32">
        <f t="shared" si="2"/>
        <v>0</v>
      </c>
      <c r="AM48" s="32">
        <f t="shared" si="3"/>
        <v>7</v>
      </c>
      <c r="AN48" s="32">
        <f t="shared" si="4"/>
        <v>28</v>
      </c>
      <c r="AO48" s="56">
        <f t="shared" si="5"/>
        <v>0.75</v>
      </c>
      <c r="AP48" s="58">
        <f t="shared" si="6"/>
        <v>0</v>
      </c>
      <c r="AQ48" s="58">
        <f t="shared" si="7"/>
        <v>0.25</v>
      </c>
    </row>
    <row r="49" spans="1:43" ht="15.75" x14ac:dyDescent="0.25">
      <c r="A49" s="10"/>
      <c r="B49" s="10"/>
      <c r="C49" s="11" t="s">
        <v>94</v>
      </c>
      <c r="D49" s="10"/>
      <c r="E49" s="10"/>
      <c r="F49" s="10" t="s">
        <v>95</v>
      </c>
      <c r="G49" s="51" t="s">
        <v>347</v>
      </c>
      <c r="H49" s="51" t="s">
        <v>347</v>
      </c>
      <c r="I49" s="51" t="s">
        <v>347</v>
      </c>
      <c r="J49" s="51" t="s">
        <v>59</v>
      </c>
      <c r="K49" s="51" t="s">
        <v>347</v>
      </c>
      <c r="L49" s="51" t="s">
        <v>347</v>
      </c>
      <c r="M49" s="51" t="s">
        <v>15</v>
      </c>
      <c r="N49" s="51" t="s">
        <v>347</v>
      </c>
      <c r="O49" s="51" t="s">
        <v>347</v>
      </c>
      <c r="P49" s="51" t="s">
        <v>347</v>
      </c>
      <c r="Q49" s="51" t="s">
        <v>347</v>
      </c>
      <c r="R49" s="51" t="s">
        <v>347</v>
      </c>
      <c r="S49" s="51" t="s">
        <v>347</v>
      </c>
      <c r="T49" s="51" t="s">
        <v>347</v>
      </c>
      <c r="U49" s="51" t="s">
        <v>15</v>
      </c>
      <c r="V49" s="51" t="s">
        <v>24</v>
      </c>
      <c r="W49" s="51" t="s">
        <v>24</v>
      </c>
      <c r="X49" s="51" t="s">
        <v>347</v>
      </c>
      <c r="Y49" s="51" t="s">
        <v>347</v>
      </c>
      <c r="Z49" s="51" t="s">
        <v>347</v>
      </c>
      <c r="AA49" s="51" t="s">
        <v>24</v>
      </c>
      <c r="AB49" s="51" t="s">
        <v>347</v>
      </c>
      <c r="AC49" s="51" t="s">
        <v>347</v>
      </c>
      <c r="AD49" s="51" t="s">
        <v>347</v>
      </c>
      <c r="AE49" s="51" t="s">
        <v>24</v>
      </c>
      <c r="AF49" s="51" t="s">
        <v>347</v>
      </c>
      <c r="AG49" s="51" t="s">
        <v>347</v>
      </c>
      <c r="AH49" s="51" t="s">
        <v>347</v>
      </c>
      <c r="AI49" s="49" t="s">
        <v>15</v>
      </c>
      <c r="AK49" s="32">
        <f t="shared" si="1"/>
        <v>2</v>
      </c>
      <c r="AL49" s="32">
        <f t="shared" si="2"/>
        <v>4</v>
      </c>
      <c r="AM49" s="32">
        <f t="shared" si="3"/>
        <v>1</v>
      </c>
      <c r="AN49" s="32">
        <f t="shared" si="4"/>
        <v>7</v>
      </c>
      <c r="AO49" s="56">
        <f t="shared" si="5"/>
        <v>0.2857142857142857</v>
      </c>
      <c r="AP49" s="58">
        <f t="shared" si="6"/>
        <v>0.5714285714285714</v>
      </c>
      <c r="AQ49" s="58">
        <f t="shared" si="7"/>
        <v>0.14285714285714285</v>
      </c>
    </row>
    <row r="50" spans="1:43" ht="15.75" x14ac:dyDescent="0.25">
      <c r="A50" s="10"/>
      <c r="B50" s="10"/>
      <c r="C50" s="11" t="s">
        <v>96</v>
      </c>
      <c r="D50" s="10"/>
      <c r="E50" s="10"/>
      <c r="F50" s="10" t="s">
        <v>97</v>
      </c>
      <c r="G50" s="51" t="s">
        <v>15</v>
      </c>
      <c r="H50" s="51" t="s">
        <v>59</v>
      </c>
      <c r="I50" s="51" t="s">
        <v>280</v>
      </c>
      <c r="J50" s="51" t="s">
        <v>347</v>
      </c>
      <c r="K50" s="51" t="s">
        <v>15</v>
      </c>
      <c r="L50" s="51" t="s">
        <v>15</v>
      </c>
      <c r="M50" s="51" t="s">
        <v>347</v>
      </c>
      <c r="N50" s="51" t="s">
        <v>15</v>
      </c>
      <c r="O50" s="51" t="s">
        <v>15</v>
      </c>
      <c r="P50" s="51" t="s">
        <v>15</v>
      </c>
      <c r="Q50" s="51" t="s">
        <v>15</v>
      </c>
      <c r="R50" s="51" t="s">
        <v>15</v>
      </c>
      <c r="S50" s="51" t="s">
        <v>15</v>
      </c>
      <c r="T50" s="51" t="s">
        <v>15</v>
      </c>
      <c r="U50" s="51" t="s">
        <v>15</v>
      </c>
      <c r="V50" s="51" t="s">
        <v>24</v>
      </c>
      <c r="W50" s="51" t="s">
        <v>15</v>
      </c>
      <c r="X50" s="51" t="s">
        <v>15</v>
      </c>
      <c r="Y50" s="51" t="s">
        <v>15</v>
      </c>
      <c r="Z50" s="51" t="s">
        <v>280</v>
      </c>
      <c r="AA50" s="51" t="s">
        <v>15</v>
      </c>
      <c r="AB50" s="51" t="s">
        <v>347</v>
      </c>
      <c r="AC50" s="51" t="s">
        <v>15</v>
      </c>
      <c r="AD50" s="51" t="s">
        <v>15</v>
      </c>
      <c r="AE50" s="51" t="s">
        <v>15</v>
      </c>
      <c r="AF50" s="51" t="s">
        <v>15</v>
      </c>
      <c r="AG50" s="51" t="s">
        <v>15</v>
      </c>
      <c r="AH50" s="51" t="s">
        <v>15</v>
      </c>
      <c r="AI50" s="49" t="s">
        <v>15</v>
      </c>
      <c r="AK50" s="32">
        <f t="shared" si="1"/>
        <v>23</v>
      </c>
      <c r="AL50" s="32">
        <f t="shared" si="2"/>
        <v>1</v>
      </c>
      <c r="AM50" s="32">
        <f t="shared" si="3"/>
        <v>1</v>
      </c>
      <c r="AN50" s="32">
        <f t="shared" si="4"/>
        <v>25</v>
      </c>
      <c r="AO50" s="56">
        <f t="shared" si="5"/>
        <v>0.92</v>
      </c>
      <c r="AP50" s="58">
        <f t="shared" si="6"/>
        <v>0.04</v>
      </c>
      <c r="AQ50" s="58">
        <f t="shared" si="7"/>
        <v>0.04</v>
      </c>
    </row>
    <row r="51" spans="1:43" ht="15.75" x14ac:dyDescent="0.25">
      <c r="A51" s="10"/>
      <c r="B51" s="10"/>
      <c r="C51" s="11" t="s">
        <v>98</v>
      </c>
      <c r="D51" s="10"/>
      <c r="E51" s="10"/>
      <c r="F51" s="10" t="s">
        <v>99</v>
      </c>
      <c r="G51" s="51" t="s">
        <v>347</v>
      </c>
      <c r="H51" s="51" t="s">
        <v>59</v>
      </c>
      <c r="I51" s="51" t="s">
        <v>347</v>
      </c>
      <c r="J51" s="51" t="s">
        <v>347</v>
      </c>
      <c r="K51" s="51" t="s">
        <v>15</v>
      </c>
      <c r="L51" s="51" t="s">
        <v>347</v>
      </c>
      <c r="M51" s="51" t="s">
        <v>347</v>
      </c>
      <c r="N51" s="51" t="s">
        <v>347</v>
      </c>
      <c r="O51" s="51" t="s">
        <v>15</v>
      </c>
      <c r="P51" s="51" t="s">
        <v>24</v>
      </c>
      <c r="Q51" s="51" t="s">
        <v>347</v>
      </c>
      <c r="R51" s="51" t="s">
        <v>347</v>
      </c>
      <c r="S51" s="51" t="s">
        <v>347</v>
      </c>
      <c r="T51" s="51" t="s">
        <v>347</v>
      </c>
      <c r="U51" s="51" t="s">
        <v>347</v>
      </c>
      <c r="V51" s="51" t="s">
        <v>347</v>
      </c>
      <c r="W51" s="51" t="s">
        <v>347</v>
      </c>
      <c r="X51" s="51" t="s">
        <v>15</v>
      </c>
      <c r="Y51" s="51" t="s">
        <v>347</v>
      </c>
      <c r="Z51" s="51" t="s">
        <v>280</v>
      </c>
      <c r="AA51" s="51" t="s">
        <v>347</v>
      </c>
      <c r="AB51" s="51" t="s">
        <v>24</v>
      </c>
      <c r="AC51" s="51" t="s">
        <v>15</v>
      </c>
      <c r="AD51" s="51" t="s">
        <v>347</v>
      </c>
      <c r="AE51" s="51" t="s">
        <v>24</v>
      </c>
      <c r="AF51" s="51" t="s">
        <v>347</v>
      </c>
      <c r="AG51" s="51" t="s">
        <v>347</v>
      </c>
      <c r="AH51" s="51" t="s">
        <v>347</v>
      </c>
      <c r="AI51" s="49" t="s">
        <v>15</v>
      </c>
      <c r="AK51" s="32">
        <f t="shared" si="1"/>
        <v>5</v>
      </c>
      <c r="AL51" s="32">
        <f t="shared" si="2"/>
        <v>3</v>
      </c>
      <c r="AM51" s="32">
        <f t="shared" si="3"/>
        <v>1</v>
      </c>
      <c r="AN51" s="32">
        <f t="shared" si="4"/>
        <v>9</v>
      </c>
      <c r="AO51" s="56">
        <f t="shared" si="5"/>
        <v>0.55555555555555558</v>
      </c>
      <c r="AP51" s="58">
        <f t="shared" si="6"/>
        <v>0.33333333333333331</v>
      </c>
      <c r="AQ51" s="58">
        <f t="shared" si="7"/>
        <v>0.1111111111111111</v>
      </c>
    </row>
    <row r="52" spans="1:43" ht="15.75" x14ac:dyDescent="0.25">
      <c r="A52" s="10"/>
      <c r="B52" s="10"/>
      <c r="C52" s="11" t="s">
        <v>100</v>
      </c>
      <c r="D52" s="10"/>
      <c r="E52" s="10"/>
      <c r="F52" s="10" t="s">
        <v>101</v>
      </c>
      <c r="G52" s="51" t="s">
        <v>347</v>
      </c>
      <c r="H52" s="51" t="s">
        <v>347</v>
      </c>
      <c r="I52" s="51" t="s">
        <v>347</v>
      </c>
      <c r="J52" s="51" t="s">
        <v>347</v>
      </c>
      <c r="K52" s="51" t="s">
        <v>347</v>
      </c>
      <c r="L52" s="51" t="s">
        <v>347</v>
      </c>
      <c r="M52" s="51" t="s">
        <v>347</v>
      </c>
      <c r="N52" s="51" t="s">
        <v>347</v>
      </c>
      <c r="O52" s="51" t="s">
        <v>347</v>
      </c>
      <c r="P52" s="51" t="s">
        <v>347</v>
      </c>
      <c r="Q52" s="51" t="s">
        <v>347</v>
      </c>
      <c r="R52" s="51" t="s">
        <v>347</v>
      </c>
      <c r="S52" s="51" t="s">
        <v>347</v>
      </c>
      <c r="T52" s="51" t="s">
        <v>347</v>
      </c>
      <c r="U52" s="51" t="s">
        <v>347</v>
      </c>
      <c r="V52" s="51" t="s">
        <v>347</v>
      </c>
      <c r="W52" s="51" t="s">
        <v>347</v>
      </c>
      <c r="X52" s="51" t="s">
        <v>347</v>
      </c>
      <c r="Y52" s="51" t="s">
        <v>347</v>
      </c>
      <c r="Z52" s="51" t="s">
        <v>347</v>
      </c>
      <c r="AA52" s="51" t="s">
        <v>347</v>
      </c>
      <c r="AB52" s="51" t="s">
        <v>347</v>
      </c>
      <c r="AC52" s="51" t="s">
        <v>347</v>
      </c>
      <c r="AD52" s="51" t="s">
        <v>347</v>
      </c>
      <c r="AE52" s="51" t="s">
        <v>347</v>
      </c>
      <c r="AF52" s="51" t="s">
        <v>347</v>
      </c>
      <c r="AG52" s="51" t="s">
        <v>347</v>
      </c>
      <c r="AH52" s="51" t="s">
        <v>347</v>
      </c>
      <c r="AI52" s="49"/>
      <c r="AK52" s="32">
        <f t="shared" si="1"/>
        <v>0</v>
      </c>
      <c r="AL52" s="32">
        <f t="shared" si="2"/>
        <v>0</v>
      </c>
      <c r="AM52" s="32">
        <f t="shared" si="3"/>
        <v>0</v>
      </c>
      <c r="AN52" s="32">
        <f t="shared" si="4"/>
        <v>0</v>
      </c>
      <c r="AO52" s="58">
        <f t="shared" si="5"/>
        <v>0</v>
      </c>
      <c r="AP52" s="58">
        <f t="shared" si="6"/>
        <v>0</v>
      </c>
      <c r="AQ52" s="58">
        <f t="shared" si="7"/>
        <v>0</v>
      </c>
    </row>
    <row r="53" spans="1:43" ht="15.75" x14ac:dyDescent="0.25">
      <c r="A53" s="10"/>
      <c r="B53" s="10"/>
      <c r="C53" s="11" t="s">
        <v>102</v>
      </c>
      <c r="D53" s="10"/>
      <c r="E53" s="10"/>
      <c r="F53" s="10" t="s">
        <v>103</v>
      </c>
      <c r="G53" s="51" t="s">
        <v>347</v>
      </c>
      <c r="H53" s="51" t="s">
        <v>59</v>
      </c>
      <c r="I53" s="51" t="s">
        <v>347</v>
      </c>
      <c r="J53" s="51" t="s">
        <v>347</v>
      </c>
      <c r="K53" s="51" t="s">
        <v>15</v>
      </c>
      <c r="L53" s="51" t="s">
        <v>347</v>
      </c>
      <c r="M53" s="51" t="s">
        <v>24</v>
      </c>
      <c r="N53" s="51" t="s">
        <v>347</v>
      </c>
      <c r="O53" s="51" t="s">
        <v>347</v>
      </c>
      <c r="P53" s="51" t="s">
        <v>347</v>
      </c>
      <c r="Q53" s="51" t="s">
        <v>347</v>
      </c>
      <c r="R53" s="51" t="s">
        <v>347</v>
      </c>
      <c r="S53" s="51" t="s">
        <v>347</v>
      </c>
      <c r="T53" s="51" t="s">
        <v>15</v>
      </c>
      <c r="U53" s="51" t="s">
        <v>347</v>
      </c>
      <c r="V53" s="51" t="s">
        <v>347</v>
      </c>
      <c r="W53" s="51" t="s">
        <v>347</v>
      </c>
      <c r="X53" s="51" t="s">
        <v>347</v>
      </c>
      <c r="Y53" s="51" t="s">
        <v>347</v>
      </c>
      <c r="Z53" s="51" t="s">
        <v>280</v>
      </c>
      <c r="AA53" s="51" t="s">
        <v>347</v>
      </c>
      <c r="AB53" s="51" t="s">
        <v>347</v>
      </c>
      <c r="AC53" s="51" t="s">
        <v>15</v>
      </c>
      <c r="AD53" s="51" t="s">
        <v>347</v>
      </c>
      <c r="AE53" s="51" t="s">
        <v>24</v>
      </c>
      <c r="AF53" s="51" t="s">
        <v>347</v>
      </c>
      <c r="AG53" s="51" t="s">
        <v>347</v>
      </c>
      <c r="AH53" s="51" t="s">
        <v>347</v>
      </c>
      <c r="AI53" s="49" t="s">
        <v>15</v>
      </c>
      <c r="AK53" s="32">
        <f t="shared" si="1"/>
        <v>4</v>
      </c>
      <c r="AL53" s="32">
        <f t="shared" si="2"/>
        <v>2</v>
      </c>
      <c r="AM53" s="32">
        <f t="shared" si="3"/>
        <v>1</v>
      </c>
      <c r="AN53" s="32">
        <f t="shared" si="4"/>
        <v>7</v>
      </c>
      <c r="AO53" s="56">
        <f t="shared" si="5"/>
        <v>0.5714285714285714</v>
      </c>
      <c r="AP53" s="58">
        <f t="shared" si="6"/>
        <v>0.2857142857142857</v>
      </c>
      <c r="AQ53" s="58">
        <f t="shared" si="7"/>
        <v>0.14285714285714285</v>
      </c>
    </row>
    <row r="54" spans="1:43" ht="15.75" x14ac:dyDescent="0.25">
      <c r="A54" s="10"/>
      <c r="B54" s="10"/>
      <c r="C54" s="11" t="s">
        <v>104</v>
      </c>
      <c r="D54" s="10"/>
      <c r="E54" s="10"/>
      <c r="F54" s="10" t="s">
        <v>105</v>
      </c>
      <c r="G54" s="51" t="s">
        <v>347</v>
      </c>
      <c r="H54" s="51" t="s">
        <v>347</v>
      </c>
      <c r="I54" s="51" t="s">
        <v>347</v>
      </c>
      <c r="J54" s="51" t="s">
        <v>59</v>
      </c>
      <c r="K54" s="51" t="s">
        <v>15</v>
      </c>
      <c r="L54" s="51" t="s">
        <v>15</v>
      </c>
      <c r="M54" s="51" t="s">
        <v>347</v>
      </c>
      <c r="N54" s="51" t="s">
        <v>347</v>
      </c>
      <c r="O54" s="51" t="s">
        <v>347</v>
      </c>
      <c r="P54" s="51" t="s">
        <v>24</v>
      </c>
      <c r="Q54" s="51" t="s">
        <v>347</v>
      </c>
      <c r="R54" s="51" t="s">
        <v>347</v>
      </c>
      <c r="S54" s="51" t="s">
        <v>347</v>
      </c>
      <c r="T54" s="51" t="s">
        <v>15</v>
      </c>
      <c r="U54" s="51" t="s">
        <v>15</v>
      </c>
      <c r="V54" s="51" t="s">
        <v>24</v>
      </c>
      <c r="W54" s="51" t="s">
        <v>347</v>
      </c>
      <c r="X54" s="51" t="s">
        <v>15</v>
      </c>
      <c r="Y54" s="51" t="s">
        <v>347</v>
      </c>
      <c r="Z54" s="51" t="s">
        <v>347</v>
      </c>
      <c r="AA54" s="51" t="s">
        <v>347</v>
      </c>
      <c r="AB54" s="51" t="s">
        <v>347</v>
      </c>
      <c r="AC54" s="51" t="s">
        <v>15</v>
      </c>
      <c r="AD54" s="51" t="s">
        <v>347</v>
      </c>
      <c r="AE54" s="51" t="s">
        <v>347</v>
      </c>
      <c r="AF54" s="51" t="s">
        <v>347</v>
      </c>
      <c r="AG54" s="51" t="s">
        <v>347</v>
      </c>
      <c r="AH54" s="51" t="s">
        <v>15</v>
      </c>
      <c r="AI54" s="49" t="s">
        <v>15</v>
      </c>
      <c r="AK54" s="32">
        <f t="shared" si="1"/>
        <v>7</v>
      </c>
      <c r="AL54" s="32">
        <f t="shared" si="2"/>
        <v>2</v>
      </c>
      <c r="AM54" s="32">
        <f t="shared" si="3"/>
        <v>1</v>
      </c>
      <c r="AN54" s="32">
        <f t="shared" si="4"/>
        <v>10</v>
      </c>
      <c r="AO54" s="56">
        <f t="shared" si="5"/>
        <v>0.7</v>
      </c>
      <c r="AP54" s="58">
        <f t="shared" si="6"/>
        <v>0.2</v>
      </c>
      <c r="AQ54" s="58">
        <f t="shared" si="7"/>
        <v>0.1</v>
      </c>
    </row>
    <row r="55" spans="1:43" ht="15.75" x14ac:dyDescent="0.25">
      <c r="A55" s="10"/>
      <c r="B55" s="10"/>
      <c r="C55" s="11" t="s">
        <v>106</v>
      </c>
      <c r="D55" s="10"/>
      <c r="E55" s="10"/>
      <c r="F55" s="10" t="s">
        <v>107</v>
      </c>
      <c r="G55" s="51" t="s">
        <v>347</v>
      </c>
      <c r="H55" s="51" t="s">
        <v>59</v>
      </c>
      <c r="I55" s="51" t="s">
        <v>281</v>
      </c>
      <c r="J55" s="51" t="s">
        <v>24</v>
      </c>
      <c r="K55" s="51" t="s">
        <v>15</v>
      </c>
      <c r="L55" s="51" t="s">
        <v>15</v>
      </c>
      <c r="M55" s="51" t="s">
        <v>24</v>
      </c>
      <c r="N55" s="51" t="s">
        <v>347</v>
      </c>
      <c r="O55" s="51" t="s">
        <v>24</v>
      </c>
      <c r="P55" s="51" t="s">
        <v>24</v>
      </c>
      <c r="Q55" s="51" t="s">
        <v>24</v>
      </c>
      <c r="R55" s="51" t="s">
        <v>24</v>
      </c>
      <c r="S55" s="51" t="s">
        <v>24</v>
      </c>
      <c r="T55" s="51" t="s">
        <v>59</v>
      </c>
      <c r="U55" s="51" t="s">
        <v>24</v>
      </c>
      <c r="V55" s="51" t="s">
        <v>24</v>
      </c>
      <c r="W55" s="51" t="s">
        <v>347</v>
      </c>
      <c r="X55" s="51" t="s">
        <v>347</v>
      </c>
      <c r="Y55" s="51" t="s">
        <v>24</v>
      </c>
      <c r="Z55" s="51" t="s">
        <v>280</v>
      </c>
      <c r="AA55" s="51" t="s">
        <v>347</v>
      </c>
      <c r="AB55" s="51" t="s">
        <v>347</v>
      </c>
      <c r="AC55" s="51" t="s">
        <v>15</v>
      </c>
      <c r="AD55" s="51" t="s">
        <v>24</v>
      </c>
      <c r="AE55" s="51" t="s">
        <v>347</v>
      </c>
      <c r="AF55" s="51" t="s">
        <v>24</v>
      </c>
      <c r="AG55" s="51" t="s">
        <v>24</v>
      </c>
      <c r="AH55" s="51" t="s">
        <v>24</v>
      </c>
      <c r="AI55" s="49" t="s">
        <v>24</v>
      </c>
      <c r="AK55" s="32">
        <f t="shared" si="1"/>
        <v>4</v>
      </c>
      <c r="AL55" s="32">
        <f t="shared" si="2"/>
        <v>15</v>
      </c>
      <c r="AM55" s="32">
        <f t="shared" si="3"/>
        <v>2</v>
      </c>
      <c r="AN55" s="32">
        <f t="shared" si="4"/>
        <v>21</v>
      </c>
      <c r="AO55" s="58">
        <f t="shared" si="5"/>
        <v>0.19047619047619047</v>
      </c>
      <c r="AP55" s="56">
        <f t="shared" si="6"/>
        <v>0.7142857142857143</v>
      </c>
      <c r="AQ55" s="58">
        <f t="shared" si="7"/>
        <v>9.5238095238095233E-2</v>
      </c>
    </row>
    <row r="56" spans="1:43" ht="15.75" x14ac:dyDescent="0.25">
      <c r="A56" s="10"/>
      <c r="B56" s="10"/>
      <c r="C56" s="11" t="s">
        <v>108</v>
      </c>
      <c r="D56" s="10"/>
      <c r="E56" s="10"/>
      <c r="F56" s="10" t="s">
        <v>109</v>
      </c>
      <c r="G56" s="51" t="s">
        <v>347</v>
      </c>
      <c r="H56" s="51" t="s">
        <v>347</v>
      </c>
      <c r="I56" s="51" t="s">
        <v>281</v>
      </c>
      <c r="J56" s="51" t="s">
        <v>24</v>
      </c>
      <c r="K56" s="51" t="s">
        <v>347</v>
      </c>
      <c r="L56" s="51" t="s">
        <v>24</v>
      </c>
      <c r="M56" s="51" t="s">
        <v>24</v>
      </c>
      <c r="N56" s="51" t="s">
        <v>24</v>
      </c>
      <c r="O56" s="51" t="s">
        <v>24</v>
      </c>
      <c r="P56" s="51" t="s">
        <v>24</v>
      </c>
      <c r="Q56" s="51" t="s">
        <v>24</v>
      </c>
      <c r="R56" s="51" t="s">
        <v>347</v>
      </c>
      <c r="S56" s="51" t="s">
        <v>24</v>
      </c>
      <c r="T56" s="51" t="s">
        <v>347</v>
      </c>
      <c r="U56" s="51" t="s">
        <v>24</v>
      </c>
      <c r="V56" s="51" t="s">
        <v>24</v>
      </c>
      <c r="W56" s="51" t="s">
        <v>24</v>
      </c>
      <c r="X56" s="51" t="s">
        <v>347</v>
      </c>
      <c r="Y56" s="51" t="s">
        <v>24</v>
      </c>
      <c r="Z56" s="51" t="s">
        <v>281</v>
      </c>
      <c r="AA56" s="51" t="s">
        <v>24</v>
      </c>
      <c r="AB56" s="51" t="s">
        <v>347</v>
      </c>
      <c r="AC56" s="51" t="s">
        <v>15</v>
      </c>
      <c r="AD56" s="51" t="s">
        <v>24</v>
      </c>
      <c r="AE56" s="51" t="s">
        <v>347</v>
      </c>
      <c r="AF56" s="51" t="s">
        <v>24</v>
      </c>
      <c r="AG56" s="51" t="s">
        <v>24</v>
      </c>
      <c r="AH56" s="51" t="s">
        <v>347</v>
      </c>
      <c r="AI56" s="49" t="s">
        <v>24</v>
      </c>
      <c r="AK56" s="32">
        <f t="shared" si="1"/>
        <v>1</v>
      </c>
      <c r="AL56" s="32">
        <f t="shared" si="2"/>
        <v>18</v>
      </c>
      <c r="AM56" s="32">
        <f t="shared" si="3"/>
        <v>0</v>
      </c>
      <c r="AN56" s="32">
        <f t="shared" si="4"/>
        <v>19</v>
      </c>
      <c r="AO56" s="58">
        <f t="shared" si="5"/>
        <v>5.2631578947368418E-2</v>
      </c>
      <c r="AP56" s="56">
        <f t="shared" si="6"/>
        <v>0.94736842105263153</v>
      </c>
      <c r="AQ56" s="58">
        <f t="shared" si="7"/>
        <v>0</v>
      </c>
    </row>
    <row r="57" spans="1:43" ht="15.75" x14ac:dyDescent="0.25">
      <c r="A57" s="10"/>
      <c r="B57" s="10"/>
      <c r="C57" s="11" t="s">
        <v>110</v>
      </c>
      <c r="D57" s="10"/>
      <c r="E57" s="10"/>
      <c r="F57" s="10" t="s">
        <v>111</v>
      </c>
      <c r="G57" s="51" t="s">
        <v>347</v>
      </c>
      <c r="H57" s="51" t="s">
        <v>347</v>
      </c>
      <c r="I57" s="51" t="s">
        <v>281</v>
      </c>
      <c r="J57" s="51" t="s">
        <v>24</v>
      </c>
      <c r="K57" s="51" t="s">
        <v>15</v>
      </c>
      <c r="L57" s="51" t="s">
        <v>347</v>
      </c>
      <c r="M57" s="51" t="s">
        <v>347</v>
      </c>
      <c r="N57" s="51" t="s">
        <v>15</v>
      </c>
      <c r="O57" s="51" t="s">
        <v>347</v>
      </c>
      <c r="P57" s="51" t="s">
        <v>24</v>
      </c>
      <c r="Q57" s="51" t="s">
        <v>347</v>
      </c>
      <c r="R57" s="51" t="s">
        <v>347</v>
      </c>
      <c r="S57" s="51" t="s">
        <v>24</v>
      </c>
      <c r="T57" s="51" t="s">
        <v>59</v>
      </c>
      <c r="U57" s="51" t="s">
        <v>24</v>
      </c>
      <c r="V57" s="51" t="s">
        <v>59</v>
      </c>
      <c r="W57" s="51" t="s">
        <v>24</v>
      </c>
      <c r="X57" s="51" t="s">
        <v>24</v>
      </c>
      <c r="Y57" s="51" t="s">
        <v>24</v>
      </c>
      <c r="Z57" s="51" t="s">
        <v>281</v>
      </c>
      <c r="AA57" s="51" t="s">
        <v>347</v>
      </c>
      <c r="AB57" s="51" t="s">
        <v>347</v>
      </c>
      <c r="AC57" s="51" t="s">
        <v>59</v>
      </c>
      <c r="AD57" s="51" t="s">
        <v>347</v>
      </c>
      <c r="AE57" s="51" t="s">
        <v>347</v>
      </c>
      <c r="AF57" s="51" t="s">
        <v>347</v>
      </c>
      <c r="AG57" s="51" t="s">
        <v>347</v>
      </c>
      <c r="AH57" s="51" t="s">
        <v>347</v>
      </c>
      <c r="AI57" s="49" t="s">
        <v>24</v>
      </c>
      <c r="AK57" s="32">
        <f t="shared" si="1"/>
        <v>2</v>
      </c>
      <c r="AL57" s="32">
        <f t="shared" si="2"/>
        <v>9</v>
      </c>
      <c r="AM57" s="32">
        <f t="shared" si="3"/>
        <v>3</v>
      </c>
      <c r="AN57" s="32">
        <f t="shared" si="4"/>
        <v>14</v>
      </c>
      <c r="AO57" s="58">
        <f t="shared" si="5"/>
        <v>0.14285714285714285</v>
      </c>
      <c r="AP57" s="56">
        <f t="shared" si="6"/>
        <v>0.6428571428571429</v>
      </c>
      <c r="AQ57" s="58">
        <f t="shared" si="7"/>
        <v>0.21428571428571427</v>
      </c>
    </row>
    <row r="58" spans="1:43" ht="15.75" x14ac:dyDescent="0.25">
      <c r="A58" s="10"/>
      <c r="B58" s="10"/>
      <c r="C58" s="11" t="s">
        <v>112</v>
      </c>
      <c r="D58" s="10"/>
      <c r="E58" s="10"/>
      <c r="F58" s="10" t="s">
        <v>113</v>
      </c>
      <c r="G58" s="51" t="s">
        <v>15</v>
      </c>
      <c r="H58" s="51" t="s">
        <v>347</v>
      </c>
      <c r="I58" s="51" t="s">
        <v>281</v>
      </c>
      <c r="J58" s="51" t="s">
        <v>59</v>
      </c>
      <c r="K58" s="51" t="s">
        <v>24</v>
      </c>
      <c r="L58" s="51" t="s">
        <v>347</v>
      </c>
      <c r="M58" s="51" t="s">
        <v>347</v>
      </c>
      <c r="N58" s="51" t="s">
        <v>347</v>
      </c>
      <c r="O58" s="51" t="s">
        <v>347</v>
      </c>
      <c r="P58" s="51" t="s">
        <v>347</v>
      </c>
      <c r="Q58" s="51" t="s">
        <v>24</v>
      </c>
      <c r="R58" s="51" t="s">
        <v>347</v>
      </c>
      <c r="S58" s="51" t="s">
        <v>24</v>
      </c>
      <c r="T58" s="51" t="s">
        <v>59</v>
      </c>
      <c r="U58" s="51" t="s">
        <v>24</v>
      </c>
      <c r="V58" s="51" t="s">
        <v>347</v>
      </c>
      <c r="W58" s="51" t="s">
        <v>59</v>
      </c>
      <c r="X58" s="51" t="s">
        <v>24</v>
      </c>
      <c r="Y58" s="51" t="s">
        <v>347</v>
      </c>
      <c r="Z58" s="51" t="s">
        <v>281</v>
      </c>
      <c r="AA58" s="51" t="s">
        <v>347</v>
      </c>
      <c r="AB58" s="51" t="s">
        <v>24</v>
      </c>
      <c r="AC58" s="51" t="s">
        <v>15</v>
      </c>
      <c r="AD58" s="51" t="s">
        <v>347</v>
      </c>
      <c r="AE58" s="51" t="s">
        <v>347</v>
      </c>
      <c r="AF58" s="51" t="s">
        <v>347</v>
      </c>
      <c r="AG58" s="51" t="s">
        <v>347</v>
      </c>
      <c r="AH58" s="51" t="s">
        <v>347</v>
      </c>
      <c r="AI58" s="49" t="s">
        <v>24</v>
      </c>
      <c r="AK58" s="32">
        <f t="shared" si="1"/>
        <v>2</v>
      </c>
      <c r="AL58" s="32">
        <f t="shared" si="2"/>
        <v>8</v>
      </c>
      <c r="AM58" s="32">
        <f t="shared" si="3"/>
        <v>3</v>
      </c>
      <c r="AN58" s="32">
        <f t="shared" si="4"/>
        <v>13</v>
      </c>
      <c r="AO58" s="58">
        <f t="shared" si="5"/>
        <v>0.15384615384615385</v>
      </c>
      <c r="AP58" s="56">
        <f t="shared" si="6"/>
        <v>0.61538461538461542</v>
      </c>
      <c r="AQ58" s="58">
        <f t="shared" si="7"/>
        <v>0.23076923076923078</v>
      </c>
    </row>
    <row r="59" spans="1:43" ht="15.75" x14ac:dyDescent="0.25">
      <c r="A59" s="10"/>
      <c r="B59" s="10"/>
      <c r="C59" s="11" t="s">
        <v>114</v>
      </c>
      <c r="D59" s="10"/>
      <c r="E59" s="10"/>
      <c r="F59" s="10" t="s">
        <v>115</v>
      </c>
      <c r="G59" s="51" t="s">
        <v>347</v>
      </c>
      <c r="H59" s="51" t="s">
        <v>347</v>
      </c>
      <c r="I59" s="51" t="s">
        <v>347</v>
      </c>
      <c r="J59" s="51" t="s">
        <v>347</v>
      </c>
      <c r="K59" s="51" t="s">
        <v>347</v>
      </c>
      <c r="L59" s="51" t="s">
        <v>347</v>
      </c>
      <c r="M59" s="51" t="s">
        <v>347</v>
      </c>
      <c r="N59" s="51" t="s">
        <v>347</v>
      </c>
      <c r="O59" s="51" t="s">
        <v>347</v>
      </c>
      <c r="P59" s="51" t="s">
        <v>24</v>
      </c>
      <c r="Q59" s="51" t="s">
        <v>347</v>
      </c>
      <c r="R59" s="51" t="s">
        <v>347</v>
      </c>
      <c r="S59" s="51" t="s">
        <v>347</v>
      </c>
      <c r="T59" s="51" t="s">
        <v>347</v>
      </c>
      <c r="U59" s="51" t="s">
        <v>24</v>
      </c>
      <c r="V59" s="51" t="s">
        <v>347</v>
      </c>
      <c r="W59" s="51" t="s">
        <v>347</v>
      </c>
      <c r="X59" s="51" t="s">
        <v>347</v>
      </c>
      <c r="Y59" s="51" t="s">
        <v>347</v>
      </c>
      <c r="Z59" s="51" t="s">
        <v>347</v>
      </c>
      <c r="AA59" s="51" t="s">
        <v>347</v>
      </c>
      <c r="AB59" s="51" t="s">
        <v>347</v>
      </c>
      <c r="AC59" s="51" t="s">
        <v>347</v>
      </c>
      <c r="AD59" s="51" t="s">
        <v>347</v>
      </c>
      <c r="AE59" s="51" t="s">
        <v>347</v>
      </c>
      <c r="AF59" s="51" t="s">
        <v>347</v>
      </c>
      <c r="AG59" s="51" t="s">
        <v>347</v>
      </c>
      <c r="AH59" s="51" t="s">
        <v>347</v>
      </c>
      <c r="AI59" s="49" t="s">
        <v>24</v>
      </c>
      <c r="AK59" s="32">
        <f t="shared" si="1"/>
        <v>0</v>
      </c>
      <c r="AL59" s="32">
        <f t="shared" si="2"/>
        <v>2</v>
      </c>
      <c r="AM59" s="32">
        <f t="shared" si="3"/>
        <v>0</v>
      </c>
      <c r="AN59" s="32">
        <f t="shared" si="4"/>
        <v>2</v>
      </c>
      <c r="AO59" s="58">
        <f t="shared" si="5"/>
        <v>0</v>
      </c>
      <c r="AP59" s="56">
        <f t="shared" si="6"/>
        <v>1</v>
      </c>
      <c r="AQ59" s="58">
        <f t="shared" si="7"/>
        <v>0</v>
      </c>
    </row>
    <row r="60" spans="1:43" ht="15.75" x14ac:dyDescent="0.25">
      <c r="A60" s="10"/>
      <c r="B60" s="10"/>
      <c r="C60" s="11" t="s">
        <v>116</v>
      </c>
      <c r="D60" s="10"/>
      <c r="E60" s="10"/>
      <c r="F60" s="10" t="s">
        <v>117</v>
      </c>
      <c r="G60" s="51" t="s">
        <v>347</v>
      </c>
      <c r="H60" s="51" t="s">
        <v>347</v>
      </c>
      <c r="I60" s="51" t="s">
        <v>281</v>
      </c>
      <c r="J60" s="51" t="s">
        <v>24</v>
      </c>
      <c r="K60" s="51" t="s">
        <v>24</v>
      </c>
      <c r="L60" s="51" t="s">
        <v>347</v>
      </c>
      <c r="M60" s="51" t="s">
        <v>24</v>
      </c>
      <c r="N60" s="51" t="s">
        <v>15</v>
      </c>
      <c r="O60" s="51" t="s">
        <v>24</v>
      </c>
      <c r="P60" s="51" t="s">
        <v>24</v>
      </c>
      <c r="Q60" s="51" t="s">
        <v>347</v>
      </c>
      <c r="R60" s="51" t="s">
        <v>347</v>
      </c>
      <c r="S60" s="51" t="s">
        <v>59</v>
      </c>
      <c r="T60" s="51" t="s">
        <v>59</v>
      </c>
      <c r="U60" s="51" t="s">
        <v>347</v>
      </c>
      <c r="V60" s="51" t="s">
        <v>347</v>
      </c>
      <c r="W60" s="51" t="s">
        <v>347</v>
      </c>
      <c r="X60" s="51" t="s">
        <v>24</v>
      </c>
      <c r="Y60" s="51" t="s">
        <v>347</v>
      </c>
      <c r="Z60" s="51" t="s">
        <v>323</v>
      </c>
      <c r="AA60" s="51" t="s">
        <v>347</v>
      </c>
      <c r="AB60" s="51" t="s">
        <v>347</v>
      </c>
      <c r="AC60" s="51" t="s">
        <v>347</v>
      </c>
      <c r="AD60" s="51" t="s">
        <v>347</v>
      </c>
      <c r="AE60" s="51" t="s">
        <v>24</v>
      </c>
      <c r="AF60" s="51" t="s">
        <v>15</v>
      </c>
      <c r="AG60" s="51" t="s">
        <v>24</v>
      </c>
      <c r="AH60" s="51" t="s">
        <v>24</v>
      </c>
      <c r="AI60" s="49" t="s">
        <v>24</v>
      </c>
      <c r="AK60" s="32">
        <f t="shared" si="1"/>
        <v>2</v>
      </c>
      <c r="AL60" s="32">
        <f t="shared" si="2"/>
        <v>10</v>
      </c>
      <c r="AM60" s="32">
        <f t="shared" si="3"/>
        <v>3</v>
      </c>
      <c r="AN60" s="32">
        <f t="shared" si="4"/>
        <v>15</v>
      </c>
      <c r="AO60" s="58">
        <f t="shared" si="5"/>
        <v>0.13333333333333333</v>
      </c>
      <c r="AP60" s="56">
        <f t="shared" si="6"/>
        <v>0.66666666666666663</v>
      </c>
      <c r="AQ60" s="58">
        <f t="shared" si="7"/>
        <v>0.2</v>
      </c>
    </row>
    <row r="61" spans="1:43" ht="15.75" x14ac:dyDescent="0.25">
      <c r="A61" s="10"/>
      <c r="B61" s="10"/>
      <c r="C61" s="11" t="s">
        <v>118</v>
      </c>
      <c r="D61" s="10"/>
      <c r="E61" s="10"/>
      <c r="F61" s="10" t="s">
        <v>119</v>
      </c>
      <c r="G61" s="51" t="s">
        <v>24</v>
      </c>
      <c r="H61" s="51" t="s">
        <v>59</v>
      </c>
      <c r="I61" s="51" t="s">
        <v>347</v>
      </c>
      <c r="J61" s="51" t="s">
        <v>347</v>
      </c>
      <c r="K61" s="51" t="s">
        <v>347</v>
      </c>
      <c r="L61" s="51" t="s">
        <v>347</v>
      </c>
      <c r="M61" s="51" t="s">
        <v>15</v>
      </c>
      <c r="N61" s="51" t="s">
        <v>347</v>
      </c>
      <c r="O61" s="51" t="s">
        <v>347</v>
      </c>
      <c r="P61" s="51" t="s">
        <v>15</v>
      </c>
      <c r="Q61" s="51" t="s">
        <v>347</v>
      </c>
      <c r="R61" s="51" t="s">
        <v>347</v>
      </c>
      <c r="S61" s="51" t="s">
        <v>24</v>
      </c>
      <c r="T61" s="51" t="s">
        <v>59</v>
      </c>
      <c r="U61" s="51" t="s">
        <v>15</v>
      </c>
      <c r="V61" s="51" t="s">
        <v>59</v>
      </c>
      <c r="W61" s="51" t="s">
        <v>24</v>
      </c>
      <c r="X61" s="51" t="s">
        <v>347</v>
      </c>
      <c r="Y61" s="51" t="s">
        <v>24</v>
      </c>
      <c r="Z61" s="51" t="s">
        <v>347</v>
      </c>
      <c r="AA61" s="51" t="s">
        <v>347</v>
      </c>
      <c r="AB61" s="51" t="s">
        <v>347</v>
      </c>
      <c r="AC61" s="51" t="s">
        <v>347</v>
      </c>
      <c r="AD61" s="51" t="s">
        <v>15</v>
      </c>
      <c r="AE61" s="51" t="s">
        <v>24</v>
      </c>
      <c r="AF61" s="51" t="s">
        <v>15</v>
      </c>
      <c r="AG61" s="51" t="s">
        <v>347</v>
      </c>
      <c r="AH61" s="51" t="s">
        <v>24</v>
      </c>
      <c r="AI61" s="49" t="s">
        <v>24</v>
      </c>
      <c r="AK61" s="32">
        <f t="shared" si="1"/>
        <v>5</v>
      </c>
      <c r="AL61" s="32">
        <f t="shared" si="2"/>
        <v>6</v>
      </c>
      <c r="AM61" s="32">
        <f t="shared" si="3"/>
        <v>3</v>
      </c>
      <c r="AN61" s="32">
        <f t="shared" si="4"/>
        <v>14</v>
      </c>
      <c r="AO61" s="58">
        <f t="shared" si="5"/>
        <v>0.35714285714285715</v>
      </c>
      <c r="AP61" s="56">
        <f t="shared" si="6"/>
        <v>0.42857142857142855</v>
      </c>
      <c r="AQ61" s="58">
        <f t="shared" si="7"/>
        <v>0.21428571428571427</v>
      </c>
    </row>
    <row r="62" spans="1:43" ht="15.75" x14ac:dyDescent="0.25">
      <c r="A62" s="10"/>
      <c r="B62" s="10"/>
      <c r="C62" s="11" t="s">
        <v>120</v>
      </c>
      <c r="D62" s="10"/>
      <c r="E62" s="10"/>
      <c r="F62" s="10" t="s">
        <v>121</v>
      </c>
      <c r="G62" s="51" t="s">
        <v>59</v>
      </c>
      <c r="H62" s="51" t="s">
        <v>347</v>
      </c>
      <c r="I62" s="51" t="s">
        <v>59</v>
      </c>
      <c r="J62" s="51" t="s">
        <v>15</v>
      </c>
      <c r="K62" s="51" t="s">
        <v>347</v>
      </c>
      <c r="L62" s="51" t="s">
        <v>347</v>
      </c>
      <c r="M62" s="51" t="s">
        <v>24</v>
      </c>
      <c r="N62" s="51" t="s">
        <v>347</v>
      </c>
      <c r="O62" s="51" t="s">
        <v>15</v>
      </c>
      <c r="P62" s="51" t="s">
        <v>347</v>
      </c>
      <c r="Q62" s="51" t="s">
        <v>15</v>
      </c>
      <c r="R62" s="51" t="s">
        <v>347</v>
      </c>
      <c r="S62" s="51" t="s">
        <v>15</v>
      </c>
      <c r="T62" s="51" t="s">
        <v>15</v>
      </c>
      <c r="U62" s="51" t="s">
        <v>15</v>
      </c>
      <c r="V62" s="51" t="s">
        <v>59</v>
      </c>
      <c r="W62" s="51" t="s">
        <v>24</v>
      </c>
      <c r="X62" s="51" t="s">
        <v>24</v>
      </c>
      <c r="Y62" s="51" t="s">
        <v>15</v>
      </c>
      <c r="Z62" s="51" t="s">
        <v>280</v>
      </c>
      <c r="AA62" s="51" t="s">
        <v>15</v>
      </c>
      <c r="AB62" s="51" t="s">
        <v>347</v>
      </c>
      <c r="AC62" s="51" t="s">
        <v>15</v>
      </c>
      <c r="AD62" s="51" t="s">
        <v>15</v>
      </c>
      <c r="AE62" s="51" t="s">
        <v>15</v>
      </c>
      <c r="AF62" s="51" t="s">
        <v>347</v>
      </c>
      <c r="AG62" s="51" t="s">
        <v>24</v>
      </c>
      <c r="AH62" s="51" t="s">
        <v>15</v>
      </c>
      <c r="AI62" s="49" t="s">
        <v>15</v>
      </c>
      <c r="AK62" s="32">
        <f t="shared" si="1"/>
        <v>13</v>
      </c>
      <c r="AL62" s="32">
        <f t="shared" si="2"/>
        <v>4</v>
      </c>
      <c r="AM62" s="32">
        <f t="shared" si="3"/>
        <v>3</v>
      </c>
      <c r="AN62" s="32">
        <f t="shared" si="4"/>
        <v>20</v>
      </c>
      <c r="AO62" s="56">
        <f t="shared" si="5"/>
        <v>0.65</v>
      </c>
      <c r="AP62" s="58">
        <f t="shared" si="6"/>
        <v>0.2</v>
      </c>
      <c r="AQ62" s="58">
        <f t="shared" si="7"/>
        <v>0.15</v>
      </c>
    </row>
    <row r="63" spans="1:43" ht="15.75" x14ac:dyDescent="0.25">
      <c r="A63" s="10"/>
      <c r="B63" s="10"/>
      <c r="C63" s="11" t="s">
        <v>122</v>
      </c>
      <c r="D63" s="10"/>
      <c r="E63" s="10"/>
      <c r="F63" s="10" t="s">
        <v>123</v>
      </c>
      <c r="G63" s="51" t="s">
        <v>24</v>
      </c>
      <c r="H63" s="51" t="s">
        <v>15</v>
      </c>
      <c r="I63" s="51" t="s">
        <v>281</v>
      </c>
      <c r="J63" s="51" t="s">
        <v>24</v>
      </c>
      <c r="K63" s="51" t="s">
        <v>347</v>
      </c>
      <c r="L63" s="51" t="s">
        <v>59</v>
      </c>
      <c r="M63" s="51" t="s">
        <v>24</v>
      </c>
      <c r="N63" s="51" t="s">
        <v>347</v>
      </c>
      <c r="O63" s="51" t="s">
        <v>24</v>
      </c>
      <c r="P63" s="51" t="s">
        <v>347</v>
      </c>
      <c r="Q63" s="51" t="s">
        <v>347</v>
      </c>
      <c r="R63" s="51" t="s">
        <v>24</v>
      </c>
      <c r="S63" s="51" t="s">
        <v>24</v>
      </c>
      <c r="T63" s="51" t="s">
        <v>59</v>
      </c>
      <c r="U63" s="51" t="s">
        <v>309</v>
      </c>
      <c r="V63" s="51" t="s">
        <v>347</v>
      </c>
      <c r="W63" s="51" t="s">
        <v>24</v>
      </c>
      <c r="X63" s="51" t="s">
        <v>347</v>
      </c>
      <c r="Y63" s="51" t="s">
        <v>24</v>
      </c>
      <c r="Z63" s="51" t="s">
        <v>281</v>
      </c>
      <c r="AA63" s="51" t="s">
        <v>24</v>
      </c>
      <c r="AB63" s="51" t="s">
        <v>347</v>
      </c>
      <c r="AC63" s="51" t="s">
        <v>24</v>
      </c>
      <c r="AD63" s="51" t="s">
        <v>24</v>
      </c>
      <c r="AE63" s="51" t="s">
        <v>59</v>
      </c>
      <c r="AF63" s="51" t="s">
        <v>347</v>
      </c>
      <c r="AG63" s="51" t="s">
        <v>347</v>
      </c>
      <c r="AH63" s="51" t="s">
        <v>24</v>
      </c>
      <c r="AI63" s="49" t="s">
        <v>24</v>
      </c>
      <c r="AK63" s="32">
        <f t="shared" si="1"/>
        <v>1</v>
      </c>
      <c r="AL63" s="32">
        <f t="shared" si="2"/>
        <v>14</v>
      </c>
      <c r="AM63" s="32">
        <f t="shared" si="3"/>
        <v>3</v>
      </c>
      <c r="AN63" s="32">
        <f t="shared" si="4"/>
        <v>18</v>
      </c>
      <c r="AO63" s="58">
        <f t="shared" si="5"/>
        <v>5.5555555555555552E-2</v>
      </c>
      <c r="AP63" s="56">
        <f t="shared" si="6"/>
        <v>0.77777777777777779</v>
      </c>
      <c r="AQ63" s="58">
        <f t="shared" si="7"/>
        <v>0.16666666666666666</v>
      </c>
    </row>
    <row r="64" spans="1:43" ht="15.75" x14ac:dyDescent="0.25">
      <c r="A64" s="10"/>
      <c r="B64" s="10"/>
      <c r="C64" s="11" t="s">
        <v>124</v>
      </c>
      <c r="D64" s="10"/>
      <c r="E64" s="10"/>
      <c r="F64" s="10" t="s">
        <v>125</v>
      </c>
      <c r="G64" s="51" t="s">
        <v>24</v>
      </c>
      <c r="H64" s="51" t="s">
        <v>347</v>
      </c>
      <c r="I64" s="51" t="s">
        <v>347</v>
      </c>
      <c r="J64" s="51" t="s">
        <v>24</v>
      </c>
      <c r="K64" s="51" t="s">
        <v>347</v>
      </c>
      <c r="L64" s="51" t="s">
        <v>24</v>
      </c>
      <c r="M64" s="51" t="s">
        <v>24</v>
      </c>
      <c r="N64" s="51" t="s">
        <v>347</v>
      </c>
      <c r="O64" s="51" t="s">
        <v>24</v>
      </c>
      <c r="P64" s="51" t="s">
        <v>347</v>
      </c>
      <c r="Q64" s="51" t="s">
        <v>347</v>
      </c>
      <c r="R64" s="51" t="s">
        <v>347</v>
      </c>
      <c r="S64" s="51" t="s">
        <v>24</v>
      </c>
      <c r="T64" s="51" t="s">
        <v>24</v>
      </c>
      <c r="U64" s="51" t="s">
        <v>24</v>
      </c>
      <c r="V64" s="51" t="s">
        <v>59</v>
      </c>
      <c r="W64" s="51" t="s">
        <v>347</v>
      </c>
      <c r="X64" s="51" t="s">
        <v>24</v>
      </c>
      <c r="Y64" s="51" t="s">
        <v>24</v>
      </c>
      <c r="Z64" s="51" t="s">
        <v>281</v>
      </c>
      <c r="AA64" s="51" t="s">
        <v>24</v>
      </c>
      <c r="AB64" s="51" t="s">
        <v>347</v>
      </c>
      <c r="AC64" s="51" t="s">
        <v>24</v>
      </c>
      <c r="AD64" s="51" t="s">
        <v>347</v>
      </c>
      <c r="AE64" s="51" t="s">
        <v>347</v>
      </c>
      <c r="AF64" s="51" t="s">
        <v>24</v>
      </c>
      <c r="AG64" s="51" t="s">
        <v>347</v>
      </c>
      <c r="AH64" s="51" t="s">
        <v>347</v>
      </c>
      <c r="AI64" s="49" t="s">
        <v>24</v>
      </c>
      <c r="AK64" s="32">
        <f t="shared" si="1"/>
        <v>0</v>
      </c>
      <c r="AL64" s="32">
        <f t="shared" si="2"/>
        <v>14</v>
      </c>
      <c r="AM64" s="32">
        <f t="shared" si="3"/>
        <v>1</v>
      </c>
      <c r="AN64" s="32">
        <f t="shared" si="4"/>
        <v>15</v>
      </c>
      <c r="AO64" s="58">
        <f t="shared" si="5"/>
        <v>0</v>
      </c>
      <c r="AP64" s="56">
        <f t="shared" si="6"/>
        <v>0.93333333333333335</v>
      </c>
      <c r="AQ64" s="58">
        <f t="shared" si="7"/>
        <v>6.6666666666666666E-2</v>
      </c>
    </row>
    <row r="65" spans="1:43" ht="15.75" x14ac:dyDescent="0.25">
      <c r="A65" s="10"/>
      <c r="B65" s="10" t="s">
        <v>126</v>
      </c>
      <c r="C65" s="11"/>
      <c r="D65" s="10"/>
      <c r="E65" s="10" t="s">
        <v>127</v>
      </c>
      <c r="F65" s="10"/>
      <c r="G65" s="51" t="s">
        <v>347</v>
      </c>
      <c r="H65" s="51" t="s">
        <v>347</v>
      </c>
      <c r="I65" s="51" t="s">
        <v>347</v>
      </c>
      <c r="J65" s="51" t="s">
        <v>347</v>
      </c>
      <c r="K65" s="51" t="s">
        <v>347</v>
      </c>
      <c r="L65" s="51" t="s">
        <v>347</v>
      </c>
      <c r="M65" s="51" t="s">
        <v>347</v>
      </c>
      <c r="N65" s="51" t="s">
        <v>347</v>
      </c>
      <c r="O65" s="51" t="s">
        <v>347</v>
      </c>
      <c r="P65" s="51" t="s">
        <v>347</v>
      </c>
      <c r="Q65" s="51" t="s">
        <v>347</v>
      </c>
      <c r="R65" s="51" t="s">
        <v>347</v>
      </c>
      <c r="S65" s="51" t="s">
        <v>347</v>
      </c>
      <c r="T65" s="51" t="s">
        <v>347</v>
      </c>
      <c r="U65" s="51" t="s">
        <v>347</v>
      </c>
      <c r="V65" s="51" t="s">
        <v>347</v>
      </c>
      <c r="W65" s="51" t="s">
        <v>347</v>
      </c>
      <c r="X65" s="51" t="s">
        <v>347</v>
      </c>
      <c r="Y65" s="51" t="s">
        <v>347</v>
      </c>
      <c r="Z65" s="51" t="s">
        <v>347</v>
      </c>
      <c r="AA65" s="51" t="s">
        <v>347</v>
      </c>
      <c r="AB65" s="51" t="s">
        <v>347</v>
      </c>
      <c r="AC65" s="51" t="s">
        <v>347</v>
      </c>
      <c r="AD65" s="51" t="s">
        <v>347</v>
      </c>
      <c r="AE65" s="51" t="s">
        <v>347</v>
      </c>
      <c r="AF65" s="51" t="s">
        <v>347</v>
      </c>
      <c r="AG65" s="51" t="s">
        <v>347</v>
      </c>
      <c r="AH65" s="51" t="s">
        <v>347</v>
      </c>
      <c r="AI65" s="49"/>
      <c r="AK65" s="32">
        <f t="shared" si="1"/>
        <v>0</v>
      </c>
      <c r="AL65" s="32">
        <f t="shared" si="2"/>
        <v>0</v>
      </c>
      <c r="AM65" s="32">
        <f t="shared" si="3"/>
        <v>0</v>
      </c>
      <c r="AN65" s="32">
        <f t="shared" si="4"/>
        <v>0</v>
      </c>
      <c r="AO65" s="58">
        <f t="shared" si="5"/>
        <v>0</v>
      </c>
      <c r="AP65" s="58">
        <f t="shared" si="6"/>
        <v>0</v>
      </c>
      <c r="AQ65" s="58">
        <f t="shared" si="7"/>
        <v>0</v>
      </c>
    </row>
    <row r="66" spans="1:43" ht="15.75" x14ac:dyDescent="0.25">
      <c r="A66" s="10"/>
      <c r="B66" s="10" t="s">
        <v>128</v>
      </c>
      <c r="C66" s="11"/>
      <c r="D66" s="10"/>
      <c r="E66" s="10" t="s">
        <v>127</v>
      </c>
      <c r="F66" s="10"/>
      <c r="G66" s="51" t="s">
        <v>347</v>
      </c>
      <c r="H66" s="51" t="s">
        <v>347</v>
      </c>
      <c r="I66" s="51" t="s">
        <v>347</v>
      </c>
      <c r="J66" s="51" t="s">
        <v>347</v>
      </c>
      <c r="K66" s="51" t="s">
        <v>347</v>
      </c>
      <c r="L66" s="51" t="s">
        <v>347</v>
      </c>
      <c r="M66" s="51" t="s">
        <v>347</v>
      </c>
      <c r="N66" s="51" t="s">
        <v>347</v>
      </c>
      <c r="O66" s="51" t="s">
        <v>347</v>
      </c>
      <c r="P66" s="51" t="s">
        <v>347</v>
      </c>
      <c r="Q66" s="51" t="s">
        <v>347</v>
      </c>
      <c r="R66" s="51" t="s">
        <v>347</v>
      </c>
      <c r="S66" s="51" t="s">
        <v>347</v>
      </c>
      <c r="T66" s="51" t="s">
        <v>347</v>
      </c>
      <c r="U66" s="51" t="s">
        <v>347</v>
      </c>
      <c r="V66" s="51" t="s">
        <v>347</v>
      </c>
      <c r="W66" s="51" t="s">
        <v>347</v>
      </c>
      <c r="X66" s="51" t="s">
        <v>347</v>
      </c>
      <c r="Y66" s="51" t="s">
        <v>347</v>
      </c>
      <c r="Z66" s="51" t="s">
        <v>347</v>
      </c>
      <c r="AA66" s="51" t="s">
        <v>347</v>
      </c>
      <c r="AB66" s="51" t="s">
        <v>347</v>
      </c>
      <c r="AC66" s="51" t="s">
        <v>347</v>
      </c>
      <c r="AD66" s="51" t="s">
        <v>347</v>
      </c>
      <c r="AE66" s="51" t="s">
        <v>347</v>
      </c>
      <c r="AF66" s="51" t="s">
        <v>347</v>
      </c>
      <c r="AG66" s="51" t="s">
        <v>347</v>
      </c>
      <c r="AH66" s="51" t="s">
        <v>347</v>
      </c>
      <c r="AI66" s="49"/>
      <c r="AK66" s="32">
        <f t="shared" si="1"/>
        <v>0</v>
      </c>
      <c r="AL66" s="32">
        <f t="shared" si="2"/>
        <v>0</v>
      </c>
      <c r="AM66" s="32">
        <f t="shared" si="3"/>
        <v>0</v>
      </c>
      <c r="AN66" s="32">
        <f t="shared" si="4"/>
        <v>0</v>
      </c>
      <c r="AO66" s="58">
        <f t="shared" si="5"/>
        <v>0</v>
      </c>
      <c r="AP66" s="58">
        <f t="shared" si="6"/>
        <v>0</v>
      </c>
      <c r="AQ66" s="58">
        <f t="shared" si="7"/>
        <v>0</v>
      </c>
    </row>
    <row r="67" spans="1:43" ht="15.75" x14ac:dyDescent="0.25">
      <c r="A67" s="10"/>
      <c r="B67" s="10" t="s">
        <v>129</v>
      </c>
      <c r="C67" s="11"/>
      <c r="D67" s="10"/>
      <c r="E67" s="10" t="s">
        <v>130</v>
      </c>
      <c r="F67" s="10"/>
      <c r="G67" s="51" t="s">
        <v>347</v>
      </c>
      <c r="H67" s="51" t="s">
        <v>347</v>
      </c>
      <c r="I67" s="51" t="s">
        <v>347</v>
      </c>
      <c r="J67" s="51" t="s">
        <v>347</v>
      </c>
      <c r="K67" s="51" t="s">
        <v>347</v>
      </c>
      <c r="L67" s="51" t="s">
        <v>347</v>
      </c>
      <c r="M67" s="51" t="s">
        <v>347</v>
      </c>
      <c r="N67" s="51" t="s">
        <v>347</v>
      </c>
      <c r="O67" s="51" t="s">
        <v>347</v>
      </c>
      <c r="P67" s="51" t="s">
        <v>347</v>
      </c>
      <c r="Q67" s="51" t="s">
        <v>347</v>
      </c>
      <c r="R67" s="51" t="s">
        <v>347</v>
      </c>
      <c r="S67" s="51" t="s">
        <v>347</v>
      </c>
      <c r="T67" s="51" t="s">
        <v>347</v>
      </c>
      <c r="U67" s="51" t="s">
        <v>347</v>
      </c>
      <c r="V67" s="51" t="s">
        <v>347</v>
      </c>
      <c r="W67" s="51" t="s">
        <v>347</v>
      </c>
      <c r="X67" s="51" t="s">
        <v>347</v>
      </c>
      <c r="Y67" s="51" t="s">
        <v>347</v>
      </c>
      <c r="Z67" s="51" t="s">
        <v>347</v>
      </c>
      <c r="AA67" s="51" t="s">
        <v>347</v>
      </c>
      <c r="AB67" s="51" t="s">
        <v>347</v>
      </c>
      <c r="AC67" s="51" t="s">
        <v>347</v>
      </c>
      <c r="AD67" s="51" t="s">
        <v>347</v>
      </c>
      <c r="AE67" s="51" t="s">
        <v>347</v>
      </c>
      <c r="AF67" s="51" t="s">
        <v>347</v>
      </c>
      <c r="AG67" s="51" t="s">
        <v>347</v>
      </c>
      <c r="AH67" s="51" t="s">
        <v>347</v>
      </c>
      <c r="AI67" s="49"/>
      <c r="AK67" s="32">
        <f t="shared" si="1"/>
        <v>0</v>
      </c>
      <c r="AL67" s="32">
        <f t="shared" si="2"/>
        <v>0</v>
      </c>
      <c r="AM67" s="32">
        <f t="shared" si="3"/>
        <v>0</v>
      </c>
      <c r="AN67" s="32">
        <f t="shared" si="4"/>
        <v>0</v>
      </c>
      <c r="AO67" s="58">
        <f t="shared" si="5"/>
        <v>0</v>
      </c>
      <c r="AP67" s="58">
        <f t="shared" si="6"/>
        <v>0</v>
      </c>
      <c r="AQ67" s="58">
        <f t="shared" si="7"/>
        <v>0</v>
      </c>
    </row>
    <row r="68" spans="1:43" ht="15.75" x14ac:dyDescent="0.25">
      <c r="A68" s="10"/>
      <c r="B68" s="10"/>
      <c r="C68" s="11" t="s">
        <v>131</v>
      </c>
      <c r="D68" s="10"/>
      <c r="E68" s="10"/>
      <c r="F68" s="10" t="s">
        <v>132</v>
      </c>
      <c r="G68" s="51" t="s">
        <v>347</v>
      </c>
      <c r="H68" s="51" t="s">
        <v>347</v>
      </c>
      <c r="I68" s="51" t="s">
        <v>347</v>
      </c>
      <c r="J68" s="51" t="s">
        <v>347</v>
      </c>
      <c r="K68" s="51" t="s">
        <v>347</v>
      </c>
      <c r="L68" s="51" t="s">
        <v>347</v>
      </c>
      <c r="M68" s="51" t="s">
        <v>347</v>
      </c>
      <c r="N68" s="51" t="s">
        <v>347</v>
      </c>
      <c r="O68" s="51" t="s">
        <v>347</v>
      </c>
      <c r="P68" s="51" t="s">
        <v>15</v>
      </c>
      <c r="Q68" s="51" t="s">
        <v>347</v>
      </c>
      <c r="R68" s="51" t="s">
        <v>347</v>
      </c>
      <c r="S68" s="51" t="s">
        <v>347</v>
      </c>
      <c r="T68" s="51" t="s">
        <v>347</v>
      </c>
      <c r="U68" s="51" t="s">
        <v>24</v>
      </c>
      <c r="V68" s="51" t="s">
        <v>347</v>
      </c>
      <c r="W68" s="51" t="s">
        <v>347</v>
      </c>
      <c r="X68" s="51" t="s">
        <v>347</v>
      </c>
      <c r="Y68" s="51" t="s">
        <v>347</v>
      </c>
      <c r="Z68" s="51" t="s">
        <v>281</v>
      </c>
      <c r="AA68" s="51" t="s">
        <v>15</v>
      </c>
      <c r="AB68" s="51" t="s">
        <v>347</v>
      </c>
      <c r="AC68" s="51" t="s">
        <v>15</v>
      </c>
      <c r="AD68" s="51" t="s">
        <v>347</v>
      </c>
      <c r="AE68" s="51" t="s">
        <v>347</v>
      </c>
      <c r="AF68" s="51" t="s">
        <v>347</v>
      </c>
      <c r="AG68" s="51" t="s">
        <v>347</v>
      </c>
      <c r="AH68" s="51" t="s">
        <v>15</v>
      </c>
      <c r="AI68" s="49" t="s">
        <v>15</v>
      </c>
      <c r="AK68" s="32">
        <f t="shared" si="1"/>
        <v>4</v>
      </c>
      <c r="AL68" s="32">
        <f t="shared" si="2"/>
        <v>2</v>
      </c>
      <c r="AM68" s="32">
        <f t="shared" si="3"/>
        <v>0</v>
      </c>
      <c r="AN68" s="32">
        <f t="shared" si="4"/>
        <v>6</v>
      </c>
      <c r="AO68" s="56">
        <f t="shared" si="5"/>
        <v>0.66666666666666663</v>
      </c>
      <c r="AP68" s="58">
        <f t="shared" si="6"/>
        <v>0.33333333333333331</v>
      </c>
      <c r="AQ68" s="58">
        <f t="shared" si="7"/>
        <v>0</v>
      </c>
    </row>
    <row r="69" spans="1:43" ht="15.75" x14ac:dyDescent="0.25">
      <c r="A69" s="10"/>
      <c r="B69" s="10"/>
      <c r="C69" s="11" t="s">
        <v>133</v>
      </c>
      <c r="D69" s="10"/>
      <c r="E69" s="10"/>
      <c r="F69" s="10" t="s">
        <v>134</v>
      </c>
      <c r="G69" s="51" t="s">
        <v>347</v>
      </c>
      <c r="H69" s="51" t="s">
        <v>347</v>
      </c>
      <c r="I69" s="51" t="s">
        <v>347</v>
      </c>
      <c r="J69" s="51" t="s">
        <v>347</v>
      </c>
      <c r="K69" s="51" t="s">
        <v>347</v>
      </c>
      <c r="L69" s="51" t="s">
        <v>347</v>
      </c>
      <c r="M69" s="51" t="s">
        <v>347</v>
      </c>
      <c r="N69" s="51" t="s">
        <v>347</v>
      </c>
      <c r="O69" s="51" t="s">
        <v>347</v>
      </c>
      <c r="P69" s="51" t="s">
        <v>347</v>
      </c>
      <c r="Q69" s="51" t="s">
        <v>347</v>
      </c>
      <c r="R69" s="51" t="s">
        <v>347</v>
      </c>
      <c r="S69" s="51" t="s">
        <v>347</v>
      </c>
      <c r="T69" s="51" t="s">
        <v>347</v>
      </c>
      <c r="U69" s="51" t="s">
        <v>347</v>
      </c>
      <c r="V69" s="51" t="s">
        <v>347</v>
      </c>
      <c r="W69" s="51" t="s">
        <v>347</v>
      </c>
      <c r="X69" s="51" t="s">
        <v>347</v>
      </c>
      <c r="Y69" s="51" t="s">
        <v>347</v>
      </c>
      <c r="Z69" s="51" t="s">
        <v>347</v>
      </c>
      <c r="AA69" s="51" t="s">
        <v>347</v>
      </c>
      <c r="AB69" s="51" t="s">
        <v>347</v>
      </c>
      <c r="AC69" s="51" t="s">
        <v>347</v>
      </c>
      <c r="AD69" s="51" t="s">
        <v>347</v>
      </c>
      <c r="AE69" s="51" t="s">
        <v>347</v>
      </c>
      <c r="AF69" s="51" t="s">
        <v>347</v>
      </c>
      <c r="AG69" s="51" t="s">
        <v>347</v>
      </c>
      <c r="AH69" s="51" t="s">
        <v>347</v>
      </c>
      <c r="AI69" s="49"/>
      <c r="AK69" s="32">
        <f t="shared" si="1"/>
        <v>0</v>
      </c>
      <c r="AL69" s="32">
        <f t="shared" si="2"/>
        <v>0</v>
      </c>
      <c r="AM69" s="32">
        <f t="shared" si="3"/>
        <v>0</v>
      </c>
      <c r="AN69" s="32">
        <f t="shared" si="4"/>
        <v>0</v>
      </c>
      <c r="AO69" s="58">
        <f t="shared" si="5"/>
        <v>0</v>
      </c>
      <c r="AP69" s="58">
        <f t="shared" si="6"/>
        <v>0</v>
      </c>
      <c r="AQ69" s="58">
        <f t="shared" si="7"/>
        <v>0</v>
      </c>
    </row>
    <row r="70" spans="1:43" ht="15.75" x14ac:dyDescent="0.25">
      <c r="A70" s="10"/>
      <c r="B70" s="10"/>
      <c r="C70" s="11" t="s">
        <v>135</v>
      </c>
      <c r="D70" s="10"/>
      <c r="E70" s="10"/>
      <c r="F70" s="10" t="s">
        <v>136</v>
      </c>
      <c r="G70" s="51" t="s">
        <v>347</v>
      </c>
      <c r="H70" s="51" t="s">
        <v>59</v>
      </c>
      <c r="I70" s="51" t="s">
        <v>347</v>
      </c>
      <c r="J70" s="51" t="s">
        <v>347</v>
      </c>
      <c r="K70" s="51" t="s">
        <v>347</v>
      </c>
      <c r="L70" s="51" t="s">
        <v>347</v>
      </c>
      <c r="M70" s="51" t="s">
        <v>347</v>
      </c>
      <c r="N70" s="51" t="s">
        <v>347</v>
      </c>
      <c r="O70" s="51" t="s">
        <v>347</v>
      </c>
      <c r="P70" s="51" t="s">
        <v>347</v>
      </c>
      <c r="Q70" s="51" t="s">
        <v>347</v>
      </c>
      <c r="R70" s="51" t="s">
        <v>347</v>
      </c>
      <c r="S70" s="51" t="s">
        <v>347</v>
      </c>
      <c r="T70" s="51" t="s">
        <v>347</v>
      </c>
      <c r="U70" s="51" t="s">
        <v>347</v>
      </c>
      <c r="V70" s="51" t="s">
        <v>347</v>
      </c>
      <c r="W70" s="51" t="s">
        <v>347</v>
      </c>
      <c r="X70" s="51" t="s">
        <v>347</v>
      </c>
      <c r="Y70" s="51" t="s">
        <v>347</v>
      </c>
      <c r="Z70" s="51" t="s">
        <v>347</v>
      </c>
      <c r="AA70" s="51" t="s">
        <v>347</v>
      </c>
      <c r="AB70" s="51" t="s">
        <v>347</v>
      </c>
      <c r="AC70" s="51" t="s">
        <v>347</v>
      </c>
      <c r="AD70" s="51" t="s">
        <v>24</v>
      </c>
      <c r="AE70" s="51" t="s">
        <v>347</v>
      </c>
      <c r="AF70" s="51" t="s">
        <v>347</v>
      </c>
      <c r="AG70" s="51" t="s">
        <v>347</v>
      </c>
      <c r="AH70" s="51" t="s">
        <v>24</v>
      </c>
      <c r="AI70" s="49" t="s">
        <v>24</v>
      </c>
      <c r="AK70" s="32">
        <f t="shared" si="1"/>
        <v>0</v>
      </c>
      <c r="AL70" s="32">
        <f t="shared" si="2"/>
        <v>2</v>
      </c>
      <c r="AM70" s="32">
        <f t="shared" si="3"/>
        <v>1</v>
      </c>
      <c r="AN70" s="32">
        <f t="shared" si="4"/>
        <v>3</v>
      </c>
      <c r="AO70" s="58">
        <f t="shared" si="5"/>
        <v>0</v>
      </c>
      <c r="AP70" s="56">
        <f t="shared" si="6"/>
        <v>0.66666666666666663</v>
      </c>
      <c r="AQ70" s="58">
        <f t="shared" si="7"/>
        <v>0.33333333333333331</v>
      </c>
    </row>
    <row r="71" spans="1:43" ht="15.75" x14ac:dyDescent="0.25">
      <c r="A71" s="10"/>
      <c r="B71" s="10" t="s">
        <v>137</v>
      </c>
      <c r="C71" s="11"/>
      <c r="D71" s="10"/>
      <c r="E71" s="10" t="s">
        <v>138</v>
      </c>
      <c r="F71" s="10"/>
      <c r="G71" s="51" t="s">
        <v>347</v>
      </c>
      <c r="H71" s="51" t="s">
        <v>347</v>
      </c>
      <c r="I71" s="51" t="s">
        <v>347</v>
      </c>
      <c r="J71" s="51" t="s">
        <v>347</v>
      </c>
      <c r="K71" s="51" t="s">
        <v>347</v>
      </c>
      <c r="L71" s="51" t="s">
        <v>347</v>
      </c>
      <c r="M71" s="51" t="s">
        <v>347</v>
      </c>
      <c r="N71" s="51" t="s">
        <v>347</v>
      </c>
      <c r="O71" s="51" t="s">
        <v>347</v>
      </c>
      <c r="P71" s="51" t="s">
        <v>347</v>
      </c>
      <c r="Q71" s="51" t="s">
        <v>347</v>
      </c>
      <c r="R71" s="51" t="s">
        <v>347</v>
      </c>
      <c r="S71" s="51" t="s">
        <v>347</v>
      </c>
      <c r="T71" s="51" t="s">
        <v>347</v>
      </c>
      <c r="U71" s="51" t="s">
        <v>347</v>
      </c>
      <c r="V71" s="51" t="s">
        <v>347</v>
      </c>
      <c r="W71" s="51" t="s">
        <v>347</v>
      </c>
      <c r="X71" s="51" t="s">
        <v>347</v>
      </c>
      <c r="Y71" s="51" t="s">
        <v>347</v>
      </c>
      <c r="Z71" s="51" t="s">
        <v>347</v>
      </c>
      <c r="AA71" s="51" t="s">
        <v>347</v>
      </c>
      <c r="AB71" s="51" t="s">
        <v>347</v>
      </c>
      <c r="AC71" s="51" t="s">
        <v>347</v>
      </c>
      <c r="AD71" s="51" t="s">
        <v>347</v>
      </c>
      <c r="AE71" s="51" t="s">
        <v>347</v>
      </c>
      <c r="AF71" s="51" t="s">
        <v>347</v>
      </c>
      <c r="AG71" s="51" t="s">
        <v>347</v>
      </c>
      <c r="AH71" s="51" t="s">
        <v>347</v>
      </c>
      <c r="AI71" s="49"/>
      <c r="AK71" s="32">
        <f t="shared" si="1"/>
        <v>0</v>
      </c>
      <c r="AL71" s="32">
        <f t="shared" si="2"/>
        <v>0</v>
      </c>
      <c r="AM71" s="32">
        <f t="shared" si="3"/>
        <v>0</v>
      </c>
      <c r="AN71" s="32">
        <f t="shared" si="4"/>
        <v>0</v>
      </c>
      <c r="AO71" s="58">
        <f t="shared" si="5"/>
        <v>0</v>
      </c>
      <c r="AP71" s="58">
        <f t="shared" si="6"/>
        <v>0</v>
      </c>
      <c r="AQ71" s="58">
        <f t="shared" si="7"/>
        <v>0</v>
      </c>
    </row>
    <row r="72" spans="1:43" ht="15.75" x14ac:dyDescent="0.25">
      <c r="A72" s="10"/>
      <c r="B72" s="10"/>
      <c r="C72" s="11" t="s">
        <v>139</v>
      </c>
      <c r="D72" s="10"/>
      <c r="E72" s="10"/>
      <c r="F72" s="10" t="s">
        <v>140</v>
      </c>
      <c r="G72" s="51" t="s">
        <v>347</v>
      </c>
      <c r="H72" s="51" t="s">
        <v>59</v>
      </c>
      <c r="I72" s="51" t="s">
        <v>347</v>
      </c>
      <c r="J72" s="51" t="s">
        <v>24</v>
      </c>
      <c r="K72" s="51" t="s">
        <v>15</v>
      </c>
      <c r="L72" s="51" t="s">
        <v>24</v>
      </c>
      <c r="M72" s="51" t="s">
        <v>347</v>
      </c>
      <c r="N72" s="51" t="s">
        <v>24</v>
      </c>
      <c r="O72" s="51" t="s">
        <v>347</v>
      </c>
      <c r="P72" s="51" t="s">
        <v>347</v>
      </c>
      <c r="Q72" s="51" t="s">
        <v>347</v>
      </c>
      <c r="R72" s="51" t="s">
        <v>347</v>
      </c>
      <c r="S72" s="51" t="s">
        <v>347</v>
      </c>
      <c r="T72" s="51" t="s">
        <v>347</v>
      </c>
      <c r="U72" s="51" t="s">
        <v>347</v>
      </c>
      <c r="V72" s="51" t="s">
        <v>347</v>
      </c>
      <c r="W72" s="51" t="s">
        <v>347</v>
      </c>
      <c r="X72" s="51" t="s">
        <v>347</v>
      </c>
      <c r="Y72" s="51" t="s">
        <v>347</v>
      </c>
      <c r="Z72" s="51" t="s">
        <v>281</v>
      </c>
      <c r="AA72" s="51" t="s">
        <v>347</v>
      </c>
      <c r="AB72" s="51" t="s">
        <v>347</v>
      </c>
      <c r="AC72" s="51" t="s">
        <v>24</v>
      </c>
      <c r="AD72" s="51" t="s">
        <v>347</v>
      </c>
      <c r="AE72" s="51" t="s">
        <v>347</v>
      </c>
      <c r="AF72" s="51" t="s">
        <v>347</v>
      </c>
      <c r="AG72" s="51" t="s">
        <v>24</v>
      </c>
      <c r="AH72" s="51" t="s">
        <v>15</v>
      </c>
      <c r="AI72" s="49" t="s">
        <v>24</v>
      </c>
      <c r="AK72" s="32">
        <f t="shared" si="1"/>
        <v>2</v>
      </c>
      <c r="AL72" s="32">
        <f t="shared" si="2"/>
        <v>6</v>
      </c>
      <c r="AM72" s="32">
        <f t="shared" si="3"/>
        <v>1</v>
      </c>
      <c r="AN72" s="32">
        <f t="shared" si="4"/>
        <v>9</v>
      </c>
      <c r="AO72" s="58">
        <f t="shared" si="5"/>
        <v>0.22222222222222221</v>
      </c>
      <c r="AP72" s="56">
        <f t="shared" si="6"/>
        <v>0.66666666666666663</v>
      </c>
      <c r="AQ72" s="58">
        <f t="shared" si="7"/>
        <v>0.1111111111111111</v>
      </c>
    </row>
    <row r="73" spans="1:43" ht="15.75" x14ac:dyDescent="0.25">
      <c r="A73" s="10"/>
      <c r="B73" s="10"/>
      <c r="C73" s="11" t="s">
        <v>141</v>
      </c>
      <c r="D73" s="10"/>
      <c r="E73" s="10"/>
      <c r="F73" s="10" t="s">
        <v>142</v>
      </c>
      <c r="G73" s="51" t="s">
        <v>24</v>
      </c>
      <c r="H73" s="51" t="s">
        <v>59</v>
      </c>
      <c r="I73" s="51" t="s">
        <v>59</v>
      </c>
      <c r="J73" s="51" t="s">
        <v>59</v>
      </c>
      <c r="K73" s="51" t="s">
        <v>15</v>
      </c>
      <c r="L73" s="51" t="s">
        <v>59</v>
      </c>
      <c r="M73" s="51" t="s">
        <v>24</v>
      </c>
      <c r="N73" s="51" t="s">
        <v>15</v>
      </c>
      <c r="O73" s="51" t="s">
        <v>347</v>
      </c>
      <c r="P73" s="51" t="s">
        <v>15</v>
      </c>
      <c r="Q73" s="51" t="s">
        <v>347</v>
      </c>
      <c r="R73" s="51" t="s">
        <v>24</v>
      </c>
      <c r="S73" s="51" t="s">
        <v>59</v>
      </c>
      <c r="T73" s="51" t="s">
        <v>59</v>
      </c>
      <c r="U73" s="51" t="s">
        <v>15</v>
      </c>
      <c r="V73" s="51" t="s">
        <v>24</v>
      </c>
      <c r="W73" s="51" t="s">
        <v>24</v>
      </c>
      <c r="X73" s="51" t="s">
        <v>24</v>
      </c>
      <c r="Y73" s="51" t="s">
        <v>59</v>
      </c>
      <c r="Z73" s="51" t="s">
        <v>323</v>
      </c>
      <c r="AA73" s="51" t="s">
        <v>59</v>
      </c>
      <c r="AB73" s="51" t="s">
        <v>59</v>
      </c>
      <c r="AC73" s="51" t="s">
        <v>59</v>
      </c>
      <c r="AD73" s="51" t="s">
        <v>59</v>
      </c>
      <c r="AE73" s="51" t="s">
        <v>59</v>
      </c>
      <c r="AF73" s="51" t="s">
        <v>15</v>
      </c>
      <c r="AG73" s="51" t="s">
        <v>15</v>
      </c>
      <c r="AH73" s="51" t="s">
        <v>59</v>
      </c>
      <c r="AI73" s="49" t="s">
        <v>59</v>
      </c>
      <c r="AK73" s="32">
        <f t="shared" si="1"/>
        <v>6</v>
      </c>
      <c r="AL73" s="32">
        <f t="shared" si="2"/>
        <v>6</v>
      </c>
      <c r="AM73" s="32">
        <f t="shared" si="3"/>
        <v>14</v>
      </c>
      <c r="AN73" s="32">
        <f t="shared" si="4"/>
        <v>26</v>
      </c>
      <c r="AO73" s="58">
        <f t="shared" si="5"/>
        <v>0.23076923076923078</v>
      </c>
      <c r="AP73" s="58">
        <f t="shared" si="6"/>
        <v>0.23076923076923078</v>
      </c>
      <c r="AQ73" s="56">
        <f t="shared" si="7"/>
        <v>0.53846153846153844</v>
      </c>
    </row>
    <row r="74" spans="1:43" ht="15.75" x14ac:dyDescent="0.25">
      <c r="A74" s="10"/>
      <c r="B74" s="10"/>
      <c r="C74" s="11" t="s">
        <v>143</v>
      </c>
      <c r="D74" s="10"/>
      <c r="E74" s="10"/>
      <c r="F74" s="10" t="s">
        <v>144</v>
      </c>
      <c r="G74" s="51" t="s">
        <v>24</v>
      </c>
      <c r="H74" s="51" t="s">
        <v>59</v>
      </c>
      <c r="I74" s="51" t="s">
        <v>59</v>
      </c>
      <c r="J74" s="51" t="s">
        <v>347</v>
      </c>
      <c r="K74" s="51" t="s">
        <v>24</v>
      </c>
      <c r="L74" s="51" t="s">
        <v>24</v>
      </c>
      <c r="M74" s="51" t="s">
        <v>24</v>
      </c>
      <c r="N74" s="51" t="s">
        <v>347</v>
      </c>
      <c r="O74" s="51" t="s">
        <v>24</v>
      </c>
      <c r="P74" s="51" t="s">
        <v>15</v>
      </c>
      <c r="Q74" s="51" t="s">
        <v>24</v>
      </c>
      <c r="R74" s="51" t="s">
        <v>24</v>
      </c>
      <c r="S74" s="51" t="s">
        <v>24</v>
      </c>
      <c r="T74" s="51" t="s">
        <v>24</v>
      </c>
      <c r="U74" s="51" t="s">
        <v>347</v>
      </c>
      <c r="V74" s="51" t="s">
        <v>24</v>
      </c>
      <c r="W74" s="51" t="s">
        <v>24</v>
      </c>
      <c r="X74" s="51" t="s">
        <v>24</v>
      </c>
      <c r="Y74" s="51" t="s">
        <v>24</v>
      </c>
      <c r="Z74" s="51" t="s">
        <v>281</v>
      </c>
      <c r="AA74" s="51" t="s">
        <v>24</v>
      </c>
      <c r="AB74" s="51" t="s">
        <v>24</v>
      </c>
      <c r="AC74" s="51" t="s">
        <v>347</v>
      </c>
      <c r="AD74" s="51" t="s">
        <v>24</v>
      </c>
      <c r="AE74" s="51" t="s">
        <v>24</v>
      </c>
      <c r="AF74" s="51" t="s">
        <v>24</v>
      </c>
      <c r="AG74" s="51" t="s">
        <v>24</v>
      </c>
      <c r="AH74" s="51" t="s">
        <v>15</v>
      </c>
      <c r="AI74" s="49" t="s">
        <v>24</v>
      </c>
      <c r="AK74" s="32">
        <f t="shared" si="1"/>
        <v>2</v>
      </c>
      <c r="AL74" s="32">
        <f t="shared" si="2"/>
        <v>20</v>
      </c>
      <c r="AM74" s="32">
        <f t="shared" si="3"/>
        <v>2</v>
      </c>
      <c r="AN74" s="32">
        <f t="shared" si="4"/>
        <v>24</v>
      </c>
      <c r="AO74" s="58">
        <f t="shared" si="5"/>
        <v>8.3333333333333329E-2</v>
      </c>
      <c r="AP74" s="56">
        <f t="shared" si="6"/>
        <v>0.83333333333333337</v>
      </c>
      <c r="AQ74" s="58">
        <f t="shared" si="7"/>
        <v>8.3333333333333329E-2</v>
      </c>
    </row>
    <row r="75" spans="1:43" ht="15.75" x14ac:dyDescent="0.25">
      <c r="A75" s="10"/>
      <c r="B75" s="10" t="s">
        <v>145</v>
      </c>
      <c r="C75" s="11"/>
      <c r="D75" s="10"/>
      <c r="E75" s="10" t="s">
        <v>127</v>
      </c>
      <c r="F75" s="10"/>
      <c r="G75" s="51" t="s">
        <v>347</v>
      </c>
      <c r="H75" s="51" t="s">
        <v>347</v>
      </c>
      <c r="I75" s="51" t="s">
        <v>347</v>
      </c>
      <c r="J75" s="51" t="s">
        <v>347</v>
      </c>
      <c r="K75" s="51" t="s">
        <v>347</v>
      </c>
      <c r="L75" s="51" t="s">
        <v>347</v>
      </c>
      <c r="M75" s="51" t="s">
        <v>347</v>
      </c>
      <c r="N75" s="51" t="s">
        <v>347</v>
      </c>
      <c r="O75" s="51" t="s">
        <v>347</v>
      </c>
      <c r="P75" s="51" t="s">
        <v>347</v>
      </c>
      <c r="Q75" s="51" t="s">
        <v>347</v>
      </c>
      <c r="R75" s="51" t="s">
        <v>347</v>
      </c>
      <c r="S75" s="51" t="s">
        <v>347</v>
      </c>
      <c r="T75" s="51" t="s">
        <v>347</v>
      </c>
      <c r="U75" s="51" t="s">
        <v>347</v>
      </c>
      <c r="V75" s="51" t="s">
        <v>347</v>
      </c>
      <c r="W75" s="51" t="s">
        <v>347</v>
      </c>
      <c r="X75" s="51" t="s">
        <v>347</v>
      </c>
      <c r="Y75" s="51" t="s">
        <v>347</v>
      </c>
      <c r="Z75" s="51" t="s">
        <v>347</v>
      </c>
      <c r="AA75" s="51" t="s">
        <v>347</v>
      </c>
      <c r="AB75" s="51" t="s">
        <v>347</v>
      </c>
      <c r="AC75" s="51" t="s">
        <v>347</v>
      </c>
      <c r="AD75" s="51" t="s">
        <v>347</v>
      </c>
      <c r="AE75" s="51" t="s">
        <v>347</v>
      </c>
      <c r="AF75" s="51" t="s">
        <v>347</v>
      </c>
      <c r="AG75" s="51" t="s">
        <v>347</v>
      </c>
      <c r="AH75" s="51" t="s">
        <v>347</v>
      </c>
      <c r="AI75" s="49"/>
      <c r="AK75" s="32">
        <f t="shared" ref="AK75:AK76" si="8">COUNTIF(G75:AH75,"Yes")</f>
        <v>0</v>
      </c>
      <c r="AL75" s="32">
        <f t="shared" ref="AL75:AL76" si="9">COUNTIF(G75:AH75,"No")</f>
        <v>0</v>
      </c>
      <c r="AM75" s="32">
        <f t="shared" ref="AM75:AM76" si="10">COUNTIF(G75:AH75,"Partial")</f>
        <v>0</v>
      </c>
      <c r="AN75" s="32">
        <f t="shared" ref="AN75:AN76" si="11">SUM(AK75:AM75)</f>
        <v>0</v>
      </c>
      <c r="AO75" s="58">
        <f t="shared" ref="AO75:AO76" si="12">IFERROR(AK75/$AN75,0)</f>
        <v>0</v>
      </c>
      <c r="AP75" s="58">
        <f t="shared" ref="AP75:AP76" si="13">IFERROR(AL75/$AN75,0)</f>
        <v>0</v>
      </c>
      <c r="AQ75" s="58">
        <f t="shared" ref="AQ75:AQ76" si="14">IFERROR(AM75/$AN75,0)</f>
        <v>0</v>
      </c>
    </row>
    <row r="76" spans="1:43" ht="15.75" x14ac:dyDescent="0.25">
      <c r="A76" s="10"/>
      <c r="B76" s="10" t="s">
        <v>146</v>
      </c>
      <c r="C76" s="11"/>
      <c r="D76" s="10"/>
      <c r="E76" s="10" t="s">
        <v>127</v>
      </c>
      <c r="F76" s="10"/>
      <c r="G76" s="51" t="s">
        <v>347</v>
      </c>
      <c r="H76" s="51" t="s">
        <v>347</v>
      </c>
      <c r="I76" s="51" t="s">
        <v>347</v>
      </c>
      <c r="J76" s="51" t="s">
        <v>347</v>
      </c>
      <c r="K76" s="51" t="s">
        <v>347</v>
      </c>
      <c r="L76" s="51" t="s">
        <v>347</v>
      </c>
      <c r="M76" s="51" t="s">
        <v>347</v>
      </c>
      <c r="N76" s="51" t="s">
        <v>347</v>
      </c>
      <c r="O76" s="51" t="s">
        <v>347</v>
      </c>
      <c r="P76" s="51" t="s">
        <v>347</v>
      </c>
      <c r="Q76" s="51" t="s">
        <v>347</v>
      </c>
      <c r="R76" s="51" t="s">
        <v>347</v>
      </c>
      <c r="S76" s="51" t="s">
        <v>347</v>
      </c>
      <c r="T76" s="51" t="s">
        <v>347</v>
      </c>
      <c r="U76" s="51" t="s">
        <v>347</v>
      </c>
      <c r="V76" s="51" t="s">
        <v>347</v>
      </c>
      <c r="W76" s="51" t="s">
        <v>347</v>
      </c>
      <c r="X76" s="51" t="s">
        <v>347</v>
      </c>
      <c r="Y76" s="51" t="s">
        <v>347</v>
      </c>
      <c r="Z76" s="51" t="s">
        <v>347</v>
      </c>
      <c r="AA76" s="51" t="s">
        <v>347</v>
      </c>
      <c r="AB76" s="51" t="s">
        <v>347</v>
      </c>
      <c r="AC76" s="51" t="s">
        <v>347</v>
      </c>
      <c r="AD76" s="51" t="s">
        <v>347</v>
      </c>
      <c r="AE76" s="51" t="s">
        <v>347</v>
      </c>
      <c r="AF76" s="51" t="s">
        <v>347</v>
      </c>
      <c r="AG76" s="51" t="s">
        <v>347</v>
      </c>
      <c r="AH76" s="51" t="s">
        <v>347</v>
      </c>
      <c r="AI76" s="49"/>
      <c r="AK76" s="32">
        <f t="shared" si="8"/>
        <v>0</v>
      </c>
      <c r="AL76" s="32">
        <f t="shared" si="9"/>
        <v>0</v>
      </c>
      <c r="AM76" s="32">
        <f t="shared" si="10"/>
        <v>0</v>
      </c>
      <c r="AN76" s="32">
        <f t="shared" si="11"/>
        <v>0</v>
      </c>
      <c r="AO76" s="58">
        <f t="shared" si="12"/>
        <v>0</v>
      </c>
      <c r="AP76" s="58">
        <f t="shared" si="13"/>
        <v>0</v>
      </c>
      <c r="AQ76" s="58">
        <f t="shared" si="14"/>
        <v>0</v>
      </c>
    </row>
    <row r="79" spans="1:43" ht="15.75" x14ac:dyDescent="0.25">
      <c r="B79" s="33"/>
      <c r="F79" s="50" t="s">
        <v>181</v>
      </c>
    </row>
    <row r="80" spans="1:43" x14ac:dyDescent="0.2">
      <c r="F80" s="35" t="s">
        <v>175</v>
      </c>
      <c r="G80" s="52" t="s">
        <v>196</v>
      </c>
      <c r="H80" s="52" t="s">
        <v>148</v>
      </c>
      <c r="I80" s="52" t="s">
        <v>149</v>
      </c>
      <c r="J80" s="52" t="s">
        <v>150</v>
      </c>
      <c r="K80" s="52" t="s">
        <v>151</v>
      </c>
      <c r="L80" s="52" t="s">
        <v>207</v>
      </c>
      <c r="M80" s="52" t="s">
        <v>152</v>
      </c>
      <c r="N80" s="53" t="s">
        <v>153</v>
      </c>
      <c r="O80" s="53" t="s">
        <v>154</v>
      </c>
      <c r="P80" s="53" t="s">
        <v>155</v>
      </c>
      <c r="Q80" s="53" t="s">
        <v>156</v>
      </c>
      <c r="R80" s="53" t="s">
        <v>157</v>
      </c>
      <c r="S80" s="53" t="s">
        <v>158</v>
      </c>
      <c r="T80" s="53" t="s">
        <v>159</v>
      </c>
      <c r="U80" s="53" t="s">
        <v>160</v>
      </c>
      <c r="V80" s="53" t="s">
        <v>161</v>
      </c>
      <c r="W80" s="53" t="s">
        <v>162</v>
      </c>
      <c r="X80" s="53" t="s">
        <v>163</v>
      </c>
      <c r="Y80" s="53" t="s">
        <v>208</v>
      </c>
      <c r="Z80" s="53" t="s">
        <v>164</v>
      </c>
      <c r="AA80" s="53" t="s">
        <v>165</v>
      </c>
      <c r="AB80" s="53" t="s">
        <v>166</v>
      </c>
      <c r="AC80" s="52" t="s">
        <v>167</v>
      </c>
      <c r="AD80" s="52" t="s">
        <v>168</v>
      </c>
      <c r="AE80" s="52" t="s">
        <v>169</v>
      </c>
      <c r="AF80" s="52" t="s">
        <v>170</v>
      </c>
      <c r="AG80" s="52" t="s">
        <v>171</v>
      </c>
      <c r="AH80" s="52" t="s">
        <v>172</v>
      </c>
      <c r="AI80" s="53" t="s">
        <v>177</v>
      </c>
    </row>
    <row r="81" spans="1:35" ht="15.75" x14ac:dyDescent="0.25">
      <c r="A81" s="9" t="s">
        <v>9</v>
      </c>
      <c r="B81" s="10"/>
      <c r="C81" s="11"/>
      <c r="D81" s="12" t="s">
        <v>10</v>
      </c>
      <c r="E81" s="11"/>
      <c r="F81" s="11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</row>
    <row r="82" spans="1:35" ht="15.75" x14ac:dyDescent="0.25">
      <c r="A82" s="9"/>
      <c r="B82" s="10" t="s">
        <v>11</v>
      </c>
      <c r="C82" s="11"/>
      <c r="D82" s="14"/>
      <c r="E82" s="10" t="s">
        <v>12</v>
      </c>
      <c r="F82" s="11"/>
      <c r="G82" s="54">
        <v>0.55148380272901243</v>
      </c>
      <c r="H82" s="54">
        <v>0.2464215231291369</v>
      </c>
      <c r="I82" s="54">
        <v>0.21920473133965415</v>
      </c>
      <c r="J82" s="54">
        <v>0</v>
      </c>
      <c r="K82" s="54">
        <v>0.20372325916482956</v>
      </c>
      <c r="L82" s="54">
        <v>0.43201834211033441</v>
      </c>
      <c r="M82" s="54">
        <v>0.58147237395528517</v>
      </c>
      <c r="N82" s="54">
        <v>0.93397209506211643</v>
      </c>
      <c r="O82" s="54">
        <v>0.19350431753386485</v>
      </c>
      <c r="P82" s="54">
        <v>0.48386727716226818</v>
      </c>
      <c r="Q82" s="54">
        <v>0</v>
      </c>
      <c r="R82" s="54">
        <v>0.3657464536555633</v>
      </c>
      <c r="S82" s="54">
        <v>0.46834817138686635</v>
      </c>
      <c r="T82" s="54">
        <v>0.3642563484093676</v>
      </c>
      <c r="U82" s="54">
        <v>0.51731575904141347</v>
      </c>
      <c r="V82" s="54">
        <v>0.44572955527882802</v>
      </c>
      <c r="W82" s="54">
        <v>2.3680543813280323E-2</v>
      </c>
      <c r="X82" s="54">
        <v>0.34820128170461062</v>
      </c>
      <c r="Y82" s="54">
        <v>0.56435138684559372</v>
      </c>
      <c r="Z82" s="54">
        <v>2.4275161518192877E-2</v>
      </c>
      <c r="AA82" s="54">
        <v>0.43768963470030564</v>
      </c>
      <c r="AB82" s="54">
        <v>0.31665524763356312</v>
      </c>
      <c r="AC82" s="54">
        <v>0.19306154284561108</v>
      </c>
      <c r="AD82" s="54">
        <v>0.45626008205240987</v>
      </c>
      <c r="AE82" s="54">
        <v>0.21522274273154526</v>
      </c>
      <c r="AF82" s="54">
        <v>0.22773769535768526</v>
      </c>
      <c r="AG82" s="54">
        <v>0.661682241023829</v>
      </c>
      <c r="AH82" s="54">
        <v>0.44968639890949125</v>
      </c>
      <c r="AI82" s="54">
        <v>0.39783266768669329</v>
      </c>
    </row>
    <row r="83" spans="1:35" ht="15.75" x14ac:dyDescent="0.25">
      <c r="A83" s="9"/>
      <c r="B83" s="10"/>
      <c r="C83" s="11" t="s">
        <v>13</v>
      </c>
      <c r="D83" s="14"/>
      <c r="E83" s="11"/>
      <c r="F83" s="10" t="s">
        <v>14</v>
      </c>
      <c r="G83" s="54">
        <v>0</v>
      </c>
      <c r="H83" s="54" t="s">
        <v>347</v>
      </c>
      <c r="I83" s="54" t="s">
        <v>347</v>
      </c>
      <c r="J83" s="54" t="s">
        <v>347</v>
      </c>
      <c r="K83" s="54" t="s">
        <v>347</v>
      </c>
      <c r="L83" s="54" t="s">
        <v>347</v>
      </c>
      <c r="M83" s="54" t="s">
        <v>347</v>
      </c>
      <c r="N83" s="54" t="s">
        <v>347</v>
      </c>
      <c r="O83" s="54">
        <v>0.37238317204934968</v>
      </c>
      <c r="P83" s="54" t="s">
        <v>347</v>
      </c>
      <c r="Q83" s="54" t="s">
        <v>347</v>
      </c>
      <c r="R83" s="54" t="s">
        <v>347</v>
      </c>
      <c r="S83" s="54">
        <v>0</v>
      </c>
      <c r="T83" s="54" t="s">
        <v>347</v>
      </c>
      <c r="U83" s="54" t="s">
        <v>347</v>
      </c>
      <c r="V83" s="54" t="s">
        <v>347</v>
      </c>
      <c r="W83" s="54" t="s">
        <v>347</v>
      </c>
      <c r="X83" s="54" t="s">
        <v>347</v>
      </c>
      <c r="Y83" s="54" t="s">
        <v>347</v>
      </c>
      <c r="Z83" s="54" t="s">
        <v>347</v>
      </c>
      <c r="AA83" s="54" t="s">
        <v>347</v>
      </c>
      <c r="AB83" s="54" t="s">
        <v>347</v>
      </c>
      <c r="AC83" s="54" t="s">
        <v>347</v>
      </c>
      <c r="AD83" s="54" t="s">
        <v>347</v>
      </c>
      <c r="AE83" s="54" t="s">
        <v>347</v>
      </c>
      <c r="AF83" s="54" t="s">
        <v>347</v>
      </c>
      <c r="AG83" s="54" t="s">
        <v>347</v>
      </c>
      <c r="AH83" s="54" t="s">
        <v>347</v>
      </c>
      <c r="AI83" s="54">
        <v>0.36725526434938804</v>
      </c>
    </row>
    <row r="84" spans="1:35" ht="15.75" x14ac:dyDescent="0.25">
      <c r="A84" s="9"/>
      <c r="B84" s="10"/>
      <c r="C84" s="11" t="s">
        <v>16</v>
      </c>
      <c r="D84" s="14"/>
      <c r="E84" s="11"/>
      <c r="F84" s="10" t="s">
        <v>17</v>
      </c>
      <c r="G84" s="54" t="s">
        <v>347</v>
      </c>
      <c r="H84" s="54" t="s">
        <v>347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 t="s">
        <v>347</v>
      </c>
      <c r="Q84" s="54">
        <v>0</v>
      </c>
      <c r="R84" s="54">
        <v>0</v>
      </c>
      <c r="S84" s="54" t="s">
        <v>347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54">
        <v>0</v>
      </c>
      <c r="Z84" s="54">
        <v>0</v>
      </c>
      <c r="AA84" s="54">
        <v>0</v>
      </c>
      <c r="AB84" s="54">
        <v>0</v>
      </c>
      <c r="AC84" s="54">
        <v>0</v>
      </c>
      <c r="AD84" s="54">
        <v>0</v>
      </c>
      <c r="AE84" s="54">
        <v>0</v>
      </c>
      <c r="AF84" s="54">
        <v>0</v>
      </c>
      <c r="AG84" s="54">
        <v>0.89335619621558804</v>
      </c>
      <c r="AH84" s="54">
        <v>0</v>
      </c>
      <c r="AI84" s="54">
        <v>0.41415371996526101</v>
      </c>
    </row>
    <row r="85" spans="1:35" ht="15.75" x14ac:dyDescent="0.25">
      <c r="A85" s="9"/>
      <c r="B85" s="10"/>
      <c r="C85" s="11" t="s">
        <v>18</v>
      </c>
      <c r="D85" s="14"/>
      <c r="E85" s="11"/>
      <c r="F85" s="10" t="s">
        <v>19</v>
      </c>
      <c r="G85" s="54">
        <v>0</v>
      </c>
      <c r="H85" s="54">
        <v>6.3688179103898249E-2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0.94028955368084477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3.0312365815207475E-2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54">
        <v>0</v>
      </c>
      <c r="AC85" s="54">
        <v>0</v>
      </c>
      <c r="AD85" s="54">
        <v>0</v>
      </c>
      <c r="AE85" s="54">
        <v>0</v>
      </c>
      <c r="AF85" s="54">
        <v>0</v>
      </c>
      <c r="AG85" s="54">
        <v>0</v>
      </c>
      <c r="AH85" s="54">
        <v>0</v>
      </c>
      <c r="AI85" s="54">
        <v>2.3318116803446962E-2</v>
      </c>
    </row>
    <row r="86" spans="1:35" ht="15.75" x14ac:dyDescent="0.25">
      <c r="A86" s="9"/>
      <c r="B86" s="10"/>
      <c r="C86" s="11" t="s">
        <v>20</v>
      </c>
      <c r="D86" s="14"/>
      <c r="E86" s="11"/>
      <c r="F86" s="10" t="s">
        <v>21</v>
      </c>
      <c r="G86" s="54" t="s">
        <v>347</v>
      </c>
      <c r="H86" s="54">
        <v>0.43349038229051928</v>
      </c>
      <c r="I86" s="54" t="s">
        <v>347</v>
      </c>
      <c r="J86" s="54" t="s">
        <v>347</v>
      </c>
      <c r="K86" s="54">
        <v>0</v>
      </c>
      <c r="L86" s="54">
        <v>1</v>
      </c>
      <c r="M86" s="54" t="s">
        <v>347</v>
      </c>
      <c r="N86" s="54" t="s">
        <v>347</v>
      </c>
      <c r="O86" s="54" t="s">
        <v>347</v>
      </c>
      <c r="P86" s="54">
        <v>0</v>
      </c>
      <c r="Q86" s="54">
        <v>0</v>
      </c>
      <c r="R86" s="54" t="s">
        <v>347</v>
      </c>
      <c r="S86" s="54" t="s">
        <v>347</v>
      </c>
      <c r="T86" s="54" t="s">
        <v>347</v>
      </c>
      <c r="U86" s="54" t="s">
        <v>347</v>
      </c>
      <c r="V86" s="54">
        <v>0</v>
      </c>
      <c r="W86" s="54" t="s">
        <v>347</v>
      </c>
      <c r="X86" s="54" t="s">
        <v>347</v>
      </c>
      <c r="Y86" s="54" t="s">
        <v>347</v>
      </c>
      <c r="Z86" s="54">
        <v>0</v>
      </c>
      <c r="AA86" s="54" t="s">
        <v>347</v>
      </c>
      <c r="AB86" s="54" t="s">
        <v>347</v>
      </c>
      <c r="AC86" s="54">
        <v>0</v>
      </c>
      <c r="AD86" s="54" t="s">
        <v>347</v>
      </c>
      <c r="AE86" s="54" t="s">
        <v>347</v>
      </c>
      <c r="AF86" s="54" t="s">
        <v>347</v>
      </c>
      <c r="AG86" s="54" t="s">
        <v>347</v>
      </c>
      <c r="AH86" s="54" t="s">
        <v>347</v>
      </c>
      <c r="AI86" s="54">
        <v>0.17194862368173583</v>
      </c>
    </row>
    <row r="87" spans="1:35" ht="15.75" x14ac:dyDescent="0.25">
      <c r="A87" s="9"/>
      <c r="B87" s="10"/>
      <c r="C87" s="11" t="s">
        <v>22</v>
      </c>
      <c r="D87" s="14"/>
      <c r="E87" s="11"/>
      <c r="F87" s="10" t="s">
        <v>23</v>
      </c>
      <c r="G87" s="54" t="s">
        <v>347</v>
      </c>
      <c r="H87" s="54">
        <v>8.5749111535557074E-2</v>
      </c>
      <c r="I87" s="54">
        <v>0</v>
      </c>
      <c r="J87" s="54" t="s">
        <v>347</v>
      </c>
      <c r="K87" s="54">
        <v>0</v>
      </c>
      <c r="L87" s="54">
        <v>0</v>
      </c>
      <c r="M87" s="54">
        <v>0</v>
      </c>
      <c r="N87" s="54" t="s">
        <v>347</v>
      </c>
      <c r="O87" s="54">
        <v>0</v>
      </c>
      <c r="P87" s="54">
        <v>0</v>
      </c>
      <c r="Q87" s="54">
        <v>0</v>
      </c>
      <c r="R87" s="54">
        <v>0.40000000280307663</v>
      </c>
      <c r="S87" s="54">
        <v>0.49005208734218869</v>
      </c>
      <c r="T87" s="54">
        <v>9.9999997390228856E-2</v>
      </c>
      <c r="U87" s="54">
        <v>0.11516205140521643</v>
      </c>
      <c r="V87" s="54" t="s">
        <v>347</v>
      </c>
      <c r="W87" s="54">
        <v>0</v>
      </c>
      <c r="X87" s="54">
        <v>0</v>
      </c>
      <c r="Y87" s="54" t="s">
        <v>347</v>
      </c>
      <c r="Z87" s="54">
        <v>0</v>
      </c>
      <c r="AA87" s="54" t="s">
        <v>347</v>
      </c>
      <c r="AB87" s="54">
        <v>0</v>
      </c>
      <c r="AC87" s="54">
        <v>0</v>
      </c>
      <c r="AD87" s="54">
        <v>0.75088679391156732</v>
      </c>
      <c r="AE87" s="54">
        <v>0</v>
      </c>
      <c r="AF87" s="54">
        <v>0</v>
      </c>
      <c r="AG87" s="54">
        <v>0.48218778020997494</v>
      </c>
      <c r="AH87" s="54">
        <v>0</v>
      </c>
      <c r="AI87" s="54">
        <v>0.11016158086232017</v>
      </c>
    </row>
    <row r="88" spans="1:35" ht="15.75" x14ac:dyDescent="0.25">
      <c r="A88" s="9"/>
      <c r="B88" s="10"/>
      <c r="C88" s="11" t="s">
        <v>25</v>
      </c>
      <c r="D88" s="14"/>
      <c r="E88" s="11"/>
      <c r="F88" s="10" t="s">
        <v>26</v>
      </c>
      <c r="G88" s="54">
        <v>0.97236617822916438</v>
      </c>
      <c r="H88" s="54">
        <v>0.18965186808619014</v>
      </c>
      <c r="I88" s="54">
        <v>1</v>
      </c>
      <c r="J88" s="54" t="s">
        <v>347</v>
      </c>
      <c r="K88" s="54" t="s">
        <v>347</v>
      </c>
      <c r="L88" s="54">
        <v>1</v>
      </c>
      <c r="M88" s="54">
        <v>1</v>
      </c>
      <c r="N88" s="54" t="s">
        <v>347</v>
      </c>
      <c r="O88" s="54" t="s">
        <v>347</v>
      </c>
      <c r="P88" s="54">
        <v>1</v>
      </c>
      <c r="Q88" s="54" t="s">
        <v>347</v>
      </c>
      <c r="R88" s="54" t="s">
        <v>347</v>
      </c>
      <c r="S88" s="54">
        <v>1</v>
      </c>
      <c r="T88" s="54">
        <v>0.90000000221791554</v>
      </c>
      <c r="U88" s="54">
        <v>1</v>
      </c>
      <c r="V88" s="54" t="s">
        <v>347</v>
      </c>
      <c r="W88" s="54" t="s">
        <v>347</v>
      </c>
      <c r="X88" s="54" t="s">
        <v>347</v>
      </c>
      <c r="Y88" s="54">
        <v>1</v>
      </c>
      <c r="Z88" s="54" t="s">
        <v>347</v>
      </c>
      <c r="AA88" s="54">
        <v>1</v>
      </c>
      <c r="AB88" s="54">
        <v>1</v>
      </c>
      <c r="AC88" s="54" t="s">
        <v>347</v>
      </c>
      <c r="AD88" s="54">
        <v>1</v>
      </c>
      <c r="AE88" s="54" t="s">
        <v>347</v>
      </c>
      <c r="AF88" s="54" t="s">
        <v>347</v>
      </c>
      <c r="AG88" s="54" t="s">
        <v>347</v>
      </c>
      <c r="AH88" s="54">
        <v>1</v>
      </c>
      <c r="AI88" s="54">
        <v>0.94936389541709476</v>
      </c>
    </row>
    <row r="89" spans="1:35" ht="15.75" x14ac:dyDescent="0.25">
      <c r="A89" s="9"/>
      <c r="B89" s="10"/>
      <c r="C89" s="11" t="s">
        <v>27</v>
      </c>
      <c r="D89" s="14"/>
      <c r="E89" s="11"/>
      <c r="F89" s="10" t="s">
        <v>28</v>
      </c>
      <c r="G89" s="54" t="s">
        <v>347</v>
      </c>
      <c r="H89" s="54" t="s">
        <v>347</v>
      </c>
      <c r="I89" s="54" t="s">
        <v>347</v>
      </c>
      <c r="J89" s="54" t="s">
        <v>347</v>
      </c>
      <c r="K89" s="54">
        <v>0</v>
      </c>
      <c r="L89" s="54" t="s">
        <v>347</v>
      </c>
      <c r="M89" s="54" t="s">
        <v>347</v>
      </c>
      <c r="N89" s="54" t="s">
        <v>347</v>
      </c>
      <c r="O89" s="54" t="s">
        <v>347</v>
      </c>
      <c r="P89" s="54">
        <v>0</v>
      </c>
      <c r="Q89" s="54" t="s">
        <v>347</v>
      </c>
      <c r="R89" s="54" t="s">
        <v>347</v>
      </c>
      <c r="S89" s="54" t="s">
        <v>347</v>
      </c>
      <c r="T89" s="54">
        <v>0.50000040957387115</v>
      </c>
      <c r="U89" s="54">
        <v>0</v>
      </c>
      <c r="V89" s="54" t="s">
        <v>347</v>
      </c>
      <c r="W89" s="54">
        <v>1</v>
      </c>
      <c r="X89" s="54" t="s">
        <v>347</v>
      </c>
      <c r="Y89" s="54" t="s">
        <v>347</v>
      </c>
      <c r="Z89" s="54">
        <v>0</v>
      </c>
      <c r="AA89" s="54">
        <v>0</v>
      </c>
      <c r="AB89" s="54" t="s">
        <v>347</v>
      </c>
      <c r="AC89" s="54">
        <v>0</v>
      </c>
      <c r="AD89" s="54">
        <v>1</v>
      </c>
      <c r="AE89" s="54">
        <v>0</v>
      </c>
      <c r="AF89" s="54" t="s">
        <v>347</v>
      </c>
      <c r="AG89" s="54" t="s">
        <v>347</v>
      </c>
      <c r="AH89" s="54" t="s">
        <v>347</v>
      </c>
      <c r="AI89" s="54">
        <v>7.9817756235407239E-2</v>
      </c>
    </row>
    <row r="90" spans="1:35" ht="15.75" x14ac:dyDescent="0.25">
      <c r="A90" s="9"/>
      <c r="B90" s="10"/>
      <c r="C90" s="11" t="s">
        <v>29</v>
      </c>
      <c r="D90" s="14"/>
      <c r="E90" s="11"/>
      <c r="F90" s="10" t="s">
        <v>30</v>
      </c>
      <c r="G90" s="54" t="s">
        <v>347</v>
      </c>
      <c r="H90" s="54" t="s">
        <v>347</v>
      </c>
      <c r="I90" s="54" t="s">
        <v>347</v>
      </c>
      <c r="J90" s="54" t="s">
        <v>347</v>
      </c>
      <c r="K90" s="54" t="s">
        <v>347</v>
      </c>
      <c r="L90" s="54" t="s">
        <v>347</v>
      </c>
      <c r="M90" s="54" t="s">
        <v>347</v>
      </c>
      <c r="N90" s="54" t="s">
        <v>347</v>
      </c>
      <c r="O90" s="54" t="s">
        <v>347</v>
      </c>
      <c r="P90" s="54" t="s">
        <v>347</v>
      </c>
      <c r="Q90" s="54" t="s">
        <v>347</v>
      </c>
      <c r="R90" s="54" t="s">
        <v>347</v>
      </c>
      <c r="S90" s="54" t="s">
        <v>347</v>
      </c>
      <c r="T90" s="54">
        <v>0</v>
      </c>
      <c r="U90" s="54" t="s">
        <v>347</v>
      </c>
      <c r="V90" s="54" t="s">
        <v>347</v>
      </c>
      <c r="W90" s="54" t="s">
        <v>347</v>
      </c>
      <c r="X90" s="54" t="s">
        <v>347</v>
      </c>
      <c r="Y90" s="54" t="s">
        <v>347</v>
      </c>
      <c r="Z90" s="54" t="s">
        <v>347</v>
      </c>
      <c r="AA90" s="54" t="s">
        <v>347</v>
      </c>
      <c r="AB90" s="54" t="s">
        <v>347</v>
      </c>
      <c r="AC90" s="54" t="s">
        <v>347</v>
      </c>
      <c r="AD90" s="54" t="s">
        <v>347</v>
      </c>
      <c r="AE90" s="54" t="s">
        <v>347</v>
      </c>
      <c r="AF90" s="54" t="s">
        <v>347</v>
      </c>
      <c r="AG90" s="54" t="s">
        <v>347</v>
      </c>
      <c r="AH90" s="54">
        <v>0</v>
      </c>
      <c r="AI90" s="54">
        <v>0</v>
      </c>
    </row>
    <row r="91" spans="1:35" ht="15.75" x14ac:dyDescent="0.25">
      <c r="A91" s="9"/>
      <c r="B91" s="10"/>
      <c r="C91" s="11" t="s">
        <v>31</v>
      </c>
      <c r="D91" s="14"/>
      <c r="E91" s="11"/>
      <c r="F91" s="10" t="s">
        <v>32</v>
      </c>
      <c r="G91" s="54" t="s">
        <v>347</v>
      </c>
      <c r="H91" s="54" t="s">
        <v>347</v>
      </c>
      <c r="I91" s="54" t="s">
        <v>347</v>
      </c>
      <c r="J91" s="54">
        <v>0</v>
      </c>
      <c r="K91" s="54">
        <v>1</v>
      </c>
      <c r="L91" s="54" t="s">
        <v>347</v>
      </c>
      <c r="M91" s="54">
        <v>1</v>
      </c>
      <c r="N91" s="54" t="s">
        <v>347</v>
      </c>
      <c r="O91" s="54">
        <v>1</v>
      </c>
      <c r="P91" s="54" t="s">
        <v>347</v>
      </c>
      <c r="Q91" s="54" t="s">
        <v>347</v>
      </c>
      <c r="R91" s="54" t="s">
        <v>347</v>
      </c>
      <c r="S91" s="54" t="s">
        <v>347</v>
      </c>
      <c r="T91" s="54">
        <v>1</v>
      </c>
      <c r="U91" s="54">
        <v>0</v>
      </c>
      <c r="V91" s="54">
        <v>1</v>
      </c>
      <c r="W91" s="54" t="s">
        <v>347</v>
      </c>
      <c r="X91" s="54" t="s">
        <v>347</v>
      </c>
      <c r="Y91" s="54" t="s">
        <v>347</v>
      </c>
      <c r="Z91" s="54" t="s">
        <v>347</v>
      </c>
      <c r="AA91" s="54" t="s">
        <v>347</v>
      </c>
      <c r="AB91" s="54" t="s">
        <v>347</v>
      </c>
      <c r="AC91" s="54" t="s">
        <v>347</v>
      </c>
      <c r="AD91" s="54" t="s">
        <v>347</v>
      </c>
      <c r="AE91" s="54">
        <v>1</v>
      </c>
      <c r="AF91" s="54" t="s">
        <v>347</v>
      </c>
      <c r="AG91" s="54" t="s">
        <v>347</v>
      </c>
      <c r="AH91" s="54" t="s">
        <v>347</v>
      </c>
      <c r="AI91" s="54">
        <v>0.34516714958085626</v>
      </c>
    </row>
    <row r="92" spans="1:35" ht="15.75" x14ac:dyDescent="0.25">
      <c r="A92" s="9"/>
      <c r="B92" s="10"/>
      <c r="C92" s="11" t="s">
        <v>33</v>
      </c>
      <c r="D92" s="14"/>
      <c r="E92" s="11"/>
      <c r="F92" s="10" t="s">
        <v>34</v>
      </c>
      <c r="G92" s="54">
        <v>1</v>
      </c>
      <c r="H92" s="54">
        <v>0.61031220988944956</v>
      </c>
      <c r="I92" s="54">
        <v>1</v>
      </c>
      <c r="J92" s="54" t="s">
        <v>347</v>
      </c>
      <c r="K92" s="54">
        <v>1</v>
      </c>
      <c r="L92" s="54">
        <v>1</v>
      </c>
      <c r="M92" s="54">
        <v>1</v>
      </c>
      <c r="N92" s="54">
        <v>1</v>
      </c>
      <c r="O92" s="54" t="s">
        <v>347</v>
      </c>
      <c r="P92" s="54">
        <v>0</v>
      </c>
      <c r="Q92" s="54" t="s">
        <v>347</v>
      </c>
      <c r="R92" s="54">
        <v>1</v>
      </c>
      <c r="S92" s="54" t="s">
        <v>347</v>
      </c>
      <c r="T92" s="54">
        <v>1</v>
      </c>
      <c r="U92" s="54">
        <v>1</v>
      </c>
      <c r="V92" s="54">
        <v>1</v>
      </c>
      <c r="W92" s="54">
        <v>0</v>
      </c>
      <c r="X92" s="54">
        <v>1</v>
      </c>
      <c r="Y92" s="54">
        <v>1</v>
      </c>
      <c r="Z92" s="54">
        <v>0</v>
      </c>
      <c r="AA92" s="54">
        <v>1</v>
      </c>
      <c r="AB92" s="54">
        <v>1</v>
      </c>
      <c r="AC92" s="54">
        <v>1</v>
      </c>
      <c r="AD92" s="54">
        <v>1</v>
      </c>
      <c r="AE92" s="54">
        <v>1</v>
      </c>
      <c r="AF92" s="54">
        <v>1</v>
      </c>
      <c r="AG92" s="54">
        <v>1</v>
      </c>
      <c r="AH92" s="54">
        <v>1</v>
      </c>
      <c r="AI92" s="54">
        <v>0.86549785984668393</v>
      </c>
    </row>
    <row r="93" spans="1:35" ht="15.75" x14ac:dyDescent="0.25">
      <c r="A93" s="9"/>
      <c r="B93" s="10"/>
      <c r="C93" s="11" t="s">
        <v>35</v>
      </c>
      <c r="D93" s="14"/>
      <c r="E93" s="11"/>
      <c r="F93" s="10" t="s">
        <v>36</v>
      </c>
      <c r="G93" s="54" t="s">
        <v>347</v>
      </c>
      <c r="H93" s="54">
        <v>0</v>
      </c>
      <c r="I93" s="54" t="s">
        <v>347</v>
      </c>
      <c r="J93" s="54" t="s">
        <v>347</v>
      </c>
      <c r="K93" s="54" t="s">
        <v>347</v>
      </c>
      <c r="L93" s="54" t="s">
        <v>347</v>
      </c>
      <c r="M93" s="54" t="s">
        <v>347</v>
      </c>
      <c r="N93" s="54" t="s">
        <v>347</v>
      </c>
      <c r="O93" s="54" t="s">
        <v>347</v>
      </c>
      <c r="P93" s="54">
        <v>0</v>
      </c>
      <c r="Q93" s="54" t="s">
        <v>347</v>
      </c>
      <c r="R93" s="54" t="s">
        <v>347</v>
      </c>
      <c r="S93" s="54">
        <v>1</v>
      </c>
      <c r="T93" s="54" t="s">
        <v>347</v>
      </c>
      <c r="U93" s="54" t="s">
        <v>347</v>
      </c>
      <c r="V93" s="54" t="s">
        <v>347</v>
      </c>
      <c r="W93" s="54" t="s">
        <v>347</v>
      </c>
      <c r="X93" s="54" t="s">
        <v>347</v>
      </c>
      <c r="Y93" s="54">
        <v>1</v>
      </c>
      <c r="Z93" s="54" t="s">
        <v>347</v>
      </c>
      <c r="AA93" s="54" t="s">
        <v>347</v>
      </c>
      <c r="AB93" s="54">
        <v>0</v>
      </c>
      <c r="AC93" s="54" t="s">
        <v>347</v>
      </c>
      <c r="AD93" s="54" t="s">
        <v>347</v>
      </c>
      <c r="AE93" s="54" t="s">
        <v>347</v>
      </c>
      <c r="AF93" s="54" t="s">
        <v>347</v>
      </c>
      <c r="AG93" s="54" t="s">
        <v>347</v>
      </c>
      <c r="AH93" s="54" t="s">
        <v>347</v>
      </c>
      <c r="AI93" s="54">
        <v>0.14545013874204665</v>
      </c>
    </row>
    <row r="94" spans="1:35" ht="15.75" x14ac:dyDescent="0.25">
      <c r="A94" s="9"/>
      <c r="B94" s="10"/>
      <c r="C94" s="11" t="s">
        <v>37</v>
      </c>
      <c r="D94" s="14"/>
      <c r="E94" s="11"/>
      <c r="F94" s="10" t="s">
        <v>38</v>
      </c>
      <c r="G94" s="54">
        <v>0</v>
      </c>
      <c r="H94" s="54">
        <v>0.19005062440183407</v>
      </c>
      <c r="I94" s="54">
        <v>0</v>
      </c>
      <c r="J94" s="54" t="s">
        <v>347</v>
      </c>
      <c r="K94" s="54">
        <v>0</v>
      </c>
      <c r="L94" s="54">
        <v>0</v>
      </c>
      <c r="M94" s="54">
        <v>0</v>
      </c>
      <c r="N94" s="54" t="s">
        <v>347</v>
      </c>
      <c r="O94" s="54">
        <v>0</v>
      </c>
      <c r="P94" s="54">
        <v>0</v>
      </c>
      <c r="Q94" s="54">
        <v>0</v>
      </c>
      <c r="R94" s="54">
        <v>1</v>
      </c>
      <c r="S94" s="54">
        <v>0</v>
      </c>
      <c r="T94" s="54">
        <v>0</v>
      </c>
      <c r="U94" s="54">
        <v>0</v>
      </c>
      <c r="V94" s="54">
        <v>0</v>
      </c>
      <c r="W94" s="54">
        <v>0</v>
      </c>
      <c r="X94" s="54">
        <v>1</v>
      </c>
      <c r="Y94" s="54">
        <v>0</v>
      </c>
      <c r="Z94" s="54">
        <v>0</v>
      </c>
      <c r="AA94" s="54" t="s">
        <v>347</v>
      </c>
      <c r="AB94" s="54">
        <v>0</v>
      </c>
      <c r="AC94" s="54">
        <v>0</v>
      </c>
      <c r="AD94" s="54">
        <v>0</v>
      </c>
      <c r="AE94" s="54">
        <v>0</v>
      </c>
      <c r="AF94" s="54">
        <v>0</v>
      </c>
      <c r="AG94" s="54" t="s">
        <v>347</v>
      </c>
      <c r="AH94" s="54">
        <v>0</v>
      </c>
      <c r="AI94" s="54">
        <v>8.4261834436358651E-2</v>
      </c>
    </row>
    <row r="95" spans="1:35" ht="15.75" x14ac:dyDescent="0.25">
      <c r="A95" s="9"/>
      <c r="B95" s="10"/>
      <c r="C95" s="11" t="s">
        <v>39</v>
      </c>
      <c r="D95" s="14"/>
      <c r="E95" s="11"/>
      <c r="F95" s="10" t="s">
        <v>40</v>
      </c>
      <c r="G95" s="54" t="s">
        <v>347</v>
      </c>
      <c r="H95" s="54" t="s">
        <v>347</v>
      </c>
      <c r="I95" s="54" t="s">
        <v>347</v>
      </c>
      <c r="J95" s="54" t="s">
        <v>347</v>
      </c>
      <c r="K95" s="54">
        <v>0</v>
      </c>
      <c r="L95" s="54" t="s">
        <v>347</v>
      </c>
      <c r="M95" s="54" t="s">
        <v>347</v>
      </c>
      <c r="N95" s="54" t="s">
        <v>347</v>
      </c>
      <c r="O95" s="54" t="s">
        <v>347</v>
      </c>
      <c r="P95" s="54" t="s">
        <v>347</v>
      </c>
      <c r="Q95" s="54" t="s">
        <v>347</v>
      </c>
      <c r="R95" s="54">
        <v>1</v>
      </c>
      <c r="S95" s="54">
        <v>1</v>
      </c>
      <c r="T95" s="54">
        <v>1.0000000000000002</v>
      </c>
      <c r="U95" s="54">
        <v>0</v>
      </c>
      <c r="V95" s="54" t="s">
        <v>347</v>
      </c>
      <c r="W95" s="54" t="s">
        <v>347</v>
      </c>
      <c r="X95" s="54" t="s">
        <v>347</v>
      </c>
      <c r="Y95" s="54" t="s">
        <v>347</v>
      </c>
      <c r="Z95" s="54" t="s">
        <v>347</v>
      </c>
      <c r="AA95" s="54" t="s">
        <v>347</v>
      </c>
      <c r="AB95" s="54" t="s">
        <v>347</v>
      </c>
      <c r="AC95" s="54" t="s">
        <v>347</v>
      </c>
      <c r="AD95" s="54">
        <v>1</v>
      </c>
      <c r="AE95" s="54" t="s">
        <v>347</v>
      </c>
      <c r="AF95" s="54" t="s">
        <v>347</v>
      </c>
      <c r="AG95" s="54">
        <v>1</v>
      </c>
      <c r="AH95" s="54" t="s">
        <v>347</v>
      </c>
      <c r="AI95" s="54">
        <v>0.22383611473064222</v>
      </c>
    </row>
    <row r="96" spans="1:35" ht="15.75" x14ac:dyDescent="0.25">
      <c r="A96" s="9"/>
      <c r="B96" s="10"/>
      <c r="C96" s="11" t="s">
        <v>41</v>
      </c>
      <c r="D96" s="14"/>
      <c r="E96" s="11"/>
      <c r="F96" s="10" t="s">
        <v>42</v>
      </c>
      <c r="G96" s="54" t="s">
        <v>347</v>
      </c>
      <c r="H96" s="54" t="s">
        <v>347</v>
      </c>
      <c r="I96" s="54" t="s">
        <v>347</v>
      </c>
      <c r="J96" s="54" t="s">
        <v>347</v>
      </c>
      <c r="K96" s="54" t="s">
        <v>347</v>
      </c>
      <c r="L96" s="54" t="s">
        <v>347</v>
      </c>
      <c r="M96" s="54" t="s">
        <v>347</v>
      </c>
      <c r="N96" s="54" t="s">
        <v>347</v>
      </c>
      <c r="O96" s="54" t="s">
        <v>347</v>
      </c>
      <c r="P96" s="54" t="s">
        <v>347</v>
      </c>
      <c r="Q96" s="54" t="s">
        <v>347</v>
      </c>
      <c r="R96" s="54" t="s">
        <v>347</v>
      </c>
      <c r="S96" s="54" t="s">
        <v>347</v>
      </c>
      <c r="T96" s="54">
        <v>1</v>
      </c>
      <c r="U96" s="54" t="s">
        <v>347</v>
      </c>
      <c r="V96" s="54" t="s">
        <v>347</v>
      </c>
      <c r="W96" s="54" t="s">
        <v>347</v>
      </c>
      <c r="X96" s="54" t="s">
        <v>347</v>
      </c>
      <c r="Y96" s="54" t="s">
        <v>347</v>
      </c>
      <c r="Z96" s="54" t="s">
        <v>347</v>
      </c>
      <c r="AA96" s="54" t="s">
        <v>347</v>
      </c>
      <c r="AB96" s="54" t="s">
        <v>347</v>
      </c>
      <c r="AC96" s="54">
        <v>1</v>
      </c>
      <c r="AD96" s="54" t="s">
        <v>347</v>
      </c>
      <c r="AE96" s="54" t="s">
        <v>347</v>
      </c>
      <c r="AF96" s="54" t="s">
        <v>347</v>
      </c>
      <c r="AG96" s="54">
        <v>1</v>
      </c>
      <c r="AH96" s="54">
        <v>1</v>
      </c>
      <c r="AI96" s="54">
        <v>1</v>
      </c>
    </row>
    <row r="97" spans="1:35" ht="15.75" x14ac:dyDescent="0.25">
      <c r="A97" s="9"/>
      <c r="B97" s="10"/>
      <c r="C97" s="11" t="s">
        <v>43</v>
      </c>
      <c r="D97" s="14"/>
      <c r="E97" s="11"/>
      <c r="F97" s="10" t="s">
        <v>44</v>
      </c>
      <c r="G97" s="54" t="s">
        <v>347</v>
      </c>
      <c r="H97" s="54" t="s">
        <v>347</v>
      </c>
      <c r="I97" s="54" t="s">
        <v>347</v>
      </c>
      <c r="J97" s="54" t="s">
        <v>347</v>
      </c>
      <c r="K97" s="54" t="s">
        <v>347</v>
      </c>
      <c r="L97" s="54" t="s">
        <v>347</v>
      </c>
      <c r="M97" s="54" t="s">
        <v>347</v>
      </c>
      <c r="N97" s="54" t="s">
        <v>347</v>
      </c>
      <c r="O97" s="54" t="s">
        <v>347</v>
      </c>
      <c r="P97" s="54" t="s">
        <v>347</v>
      </c>
      <c r="Q97" s="54" t="s">
        <v>347</v>
      </c>
      <c r="R97" s="54" t="s">
        <v>347</v>
      </c>
      <c r="S97" s="54" t="s">
        <v>347</v>
      </c>
      <c r="T97" s="54">
        <v>1</v>
      </c>
      <c r="U97" s="54" t="s">
        <v>347</v>
      </c>
      <c r="V97" s="54" t="s">
        <v>347</v>
      </c>
      <c r="W97" s="54" t="s">
        <v>347</v>
      </c>
      <c r="X97" s="54">
        <v>1</v>
      </c>
      <c r="Y97" s="54" t="s">
        <v>347</v>
      </c>
      <c r="Z97" s="54">
        <v>1</v>
      </c>
      <c r="AA97" s="54" t="s">
        <v>347</v>
      </c>
      <c r="AB97" s="54" t="s">
        <v>347</v>
      </c>
      <c r="AC97" s="54" t="s">
        <v>347</v>
      </c>
      <c r="AD97" s="54" t="s">
        <v>347</v>
      </c>
      <c r="AE97" s="54" t="s">
        <v>347</v>
      </c>
      <c r="AF97" s="54">
        <v>0</v>
      </c>
      <c r="AG97" s="54">
        <v>1</v>
      </c>
      <c r="AH97" s="54" t="s">
        <v>347</v>
      </c>
      <c r="AI97" s="54">
        <v>0.9662895370777802</v>
      </c>
    </row>
    <row r="98" spans="1:35" ht="15.75" x14ac:dyDescent="0.25">
      <c r="A98" s="20"/>
      <c r="B98" s="20"/>
      <c r="C98" s="21" t="s">
        <v>45</v>
      </c>
      <c r="D98" s="14"/>
      <c r="E98" s="21"/>
      <c r="F98" s="10" t="s">
        <v>46</v>
      </c>
      <c r="G98" s="54" t="s">
        <v>347</v>
      </c>
      <c r="H98" s="54" t="s">
        <v>347</v>
      </c>
      <c r="I98" s="54" t="s">
        <v>347</v>
      </c>
      <c r="J98" s="54" t="s">
        <v>347</v>
      </c>
      <c r="K98" s="54" t="s">
        <v>347</v>
      </c>
      <c r="L98" s="54" t="s">
        <v>347</v>
      </c>
      <c r="M98" s="54">
        <v>1</v>
      </c>
      <c r="N98" s="54" t="s">
        <v>347</v>
      </c>
      <c r="O98" s="54" t="s">
        <v>347</v>
      </c>
      <c r="P98" s="54" t="s">
        <v>347</v>
      </c>
      <c r="Q98" s="54" t="s">
        <v>347</v>
      </c>
      <c r="R98" s="54" t="s">
        <v>347</v>
      </c>
      <c r="S98" s="54" t="s">
        <v>347</v>
      </c>
      <c r="T98" s="54" t="s">
        <v>347</v>
      </c>
      <c r="U98" s="54">
        <v>0</v>
      </c>
      <c r="V98" s="54" t="s">
        <v>347</v>
      </c>
      <c r="W98" s="54" t="s">
        <v>347</v>
      </c>
      <c r="X98" s="54" t="s">
        <v>347</v>
      </c>
      <c r="Y98" s="54" t="s">
        <v>347</v>
      </c>
      <c r="Z98" s="54" t="s">
        <v>347</v>
      </c>
      <c r="AA98" s="54" t="s">
        <v>347</v>
      </c>
      <c r="AB98" s="54" t="s">
        <v>347</v>
      </c>
      <c r="AC98" s="54">
        <v>0</v>
      </c>
      <c r="AD98" s="54" t="s">
        <v>347</v>
      </c>
      <c r="AE98" s="54" t="s">
        <v>347</v>
      </c>
      <c r="AF98" s="54" t="s">
        <v>347</v>
      </c>
      <c r="AG98" s="54" t="s">
        <v>347</v>
      </c>
      <c r="AH98" s="54" t="s">
        <v>347</v>
      </c>
      <c r="AI98" s="54">
        <v>3.0868352726223677E-2</v>
      </c>
    </row>
    <row r="99" spans="1:35" ht="15.75" x14ac:dyDescent="0.25">
      <c r="A99" s="9"/>
      <c r="B99" s="10" t="s">
        <v>47</v>
      </c>
      <c r="C99" s="11"/>
      <c r="D99" s="14"/>
      <c r="E99" s="10" t="s">
        <v>48</v>
      </c>
      <c r="F99" s="11"/>
      <c r="G99" s="54">
        <v>0.29227623543114251</v>
      </c>
      <c r="H99" s="54">
        <v>0.36383090291019388</v>
      </c>
      <c r="I99" s="54">
        <v>0.15528967667173652</v>
      </c>
      <c r="J99" s="54">
        <v>0.20545039849517349</v>
      </c>
      <c r="K99" s="54">
        <v>0.25527732141291642</v>
      </c>
      <c r="L99" s="54">
        <v>0.58891257378971518</v>
      </c>
      <c r="M99" s="54">
        <v>0.55784326459928724</v>
      </c>
      <c r="N99" s="54">
        <v>0.16876549868557478</v>
      </c>
      <c r="O99" s="54">
        <v>0</v>
      </c>
      <c r="P99" s="54">
        <v>8.6335414357228885E-2</v>
      </c>
      <c r="Q99" s="54">
        <v>0.44336767256737658</v>
      </c>
      <c r="R99" s="54">
        <v>0.63624468773101273</v>
      </c>
      <c r="S99" s="54">
        <v>0.20534436933442807</v>
      </c>
      <c r="T99" s="54">
        <v>0.29716550098859046</v>
      </c>
      <c r="U99" s="54">
        <v>0.50949586354853427</v>
      </c>
      <c r="V99" s="54">
        <v>0.63810288244130886</v>
      </c>
      <c r="W99" s="54">
        <v>0.38115372237987349</v>
      </c>
      <c r="X99" s="54">
        <v>0.5736722538922433</v>
      </c>
      <c r="Y99" s="54">
        <v>0.37545759707694792</v>
      </c>
      <c r="Z99" s="54">
        <v>0.33923890779452254</v>
      </c>
      <c r="AA99" s="54">
        <v>0.25132831787209181</v>
      </c>
      <c r="AB99" s="54">
        <v>6.1488338482817047E-2</v>
      </c>
      <c r="AC99" s="54">
        <v>0.19049438852401238</v>
      </c>
      <c r="AD99" s="54">
        <v>0.58821894062684799</v>
      </c>
      <c r="AE99" s="54">
        <v>0.57367347275245484</v>
      </c>
      <c r="AF99" s="54">
        <v>0.32550754481084676</v>
      </c>
      <c r="AG99" s="54">
        <v>0.1717164481471401</v>
      </c>
      <c r="AH99" s="54">
        <v>0.57900410533180491</v>
      </c>
      <c r="AI99" s="54">
        <v>0.40028377595063569</v>
      </c>
    </row>
    <row r="100" spans="1:35" ht="15.75" x14ac:dyDescent="0.25">
      <c r="A100" s="9"/>
      <c r="B100" s="10"/>
      <c r="C100" s="11" t="s">
        <v>49</v>
      </c>
      <c r="D100" s="14"/>
      <c r="E100" s="11"/>
      <c r="F100" s="10" t="s">
        <v>50</v>
      </c>
      <c r="G100" s="54" t="s">
        <v>347</v>
      </c>
      <c r="H100" s="54" t="s">
        <v>347</v>
      </c>
      <c r="I100" s="54" t="s">
        <v>347</v>
      </c>
      <c r="J100" s="54" t="s">
        <v>347</v>
      </c>
      <c r="K100" s="54" t="s">
        <v>347</v>
      </c>
      <c r="L100" s="54" t="s">
        <v>347</v>
      </c>
      <c r="M100" s="54" t="s">
        <v>347</v>
      </c>
      <c r="N100" s="54" t="s">
        <v>347</v>
      </c>
      <c r="O100" s="54" t="s">
        <v>347</v>
      </c>
      <c r="P100" s="54" t="s">
        <v>347</v>
      </c>
      <c r="Q100" s="54" t="s">
        <v>347</v>
      </c>
      <c r="R100" s="54">
        <v>0.80270540224740883</v>
      </c>
      <c r="S100" s="54" t="s">
        <v>347</v>
      </c>
      <c r="T100" s="54" t="s">
        <v>347</v>
      </c>
      <c r="U100" s="54" t="s">
        <v>347</v>
      </c>
      <c r="V100" s="54" t="s">
        <v>347</v>
      </c>
      <c r="W100" s="54">
        <v>0.21999999074934792</v>
      </c>
      <c r="X100" s="54" t="s">
        <v>347</v>
      </c>
      <c r="Y100" s="54">
        <v>0</v>
      </c>
      <c r="Z100" s="54" t="s">
        <v>347</v>
      </c>
      <c r="AA100" s="54">
        <v>0</v>
      </c>
      <c r="AB100" s="54">
        <v>6.1488338482817047E-2</v>
      </c>
      <c r="AC100" s="54" t="s">
        <v>347</v>
      </c>
      <c r="AD100" s="54">
        <v>0.58821894062684799</v>
      </c>
      <c r="AE100" s="54">
        <v>0</v>
      </c>
      <c r="AF100" s="54" t="s">
        <v>347</v>
      </c>
      <c r="AG100" s="54" t="s">
        <v>347</v>
      </c>
      <c r="AH100" s="54" t="s">
        <v>347</v>
      </c>
      <c r="AI100" s="54">
        <v>0.24505129493009023</v>
      </c>
    </row>
    <row r="101" spans="1:35" ht="15.75" x14ac:dyDescent="0.25">
      <c r="A101" s="9"/>
      <c r="B101" s="10"/>
      <c r="C101" s="11" t="s">
        <v>51</v>
      </c>
      <c r="D101" s="14"/>
      <c r="E101" s="11"/>
      <c r="F101" s="10" t="s">
        <v>52</v>
      </c>
      <c r="G101" s="54">
        <v>0</v>
      </c>
      <c r="H101" s="54">
        <v>0.37962326695444998</v>
      </c>
      <c r="I101" s="54" t="s">
        <v>347</v>
      </c>
      <c r="J101" s="54" t="s">
        <v>347</v>
      </c>
      <c r="K101" s="54">
        <v>0</v>
      </c>
      <c r="L101" s="54" t="s">
        <v>347</v>
      </c>
      <c r="M101" s="54" t="s">
        <v>347</v>
      </c>
      <c r="N101" s="54">
        <v>0</v>
      </c>
      <c r="O101" s="54" t="s">
        <v>347</v>
      </c>
      <c r="P101" s="54" t="s">
        <v>347</v>
      </c>
      <c r="Q101" s="54" t="s">
        <v>347</v>
      </c>
      <c r="R101" s="54" t="s">
        <v>347</v>
      </c>
      <c r="S101" s="54" t="s">
        <v>347</v>
      </c>
      <c r="T101" s="54" t="s">
        <v>347</v>
      </c>
      <c r="U101" s="54" t="s">
        <v>347</v>
      </c>
      <c r="V101" s="54">
        <v>0.34421675016403136</v>
      </c>
      <c r="W101" s="54" t="s">
        <v>347</v>
      </c>
      <c r="X101" s="54" t="s">
        <v>347</v>
      </c>
      <c r="Y101" s="54" t="s">
        <v>347</v>
      </c>
      <c r="Z101" s="54" t="s">
        <v>347</v>
      </c>
      <c r="AA101" s="54" t="s">
        <v>347</v>
      </c>
      <c r="AB101" s="54" t="s">
        <v>347</v>
      </c>
      <c r="AC101" s="54" t="s">
        <v>347</v>
      </c>
      <c r="AD101" s="54" t="s">
        <v>347</v>
      </c>
      <c r="AE101" s="54" t="s">
        <v>347</v>
      </c>
      <c r="AF101" s="54">
        <v>0</v>
      </c>
      <c r="AG101" s="54" t="s">
        <v>347</v>
      </c>
      <c r="AH101" s="54" t="s">
        <v>347</v>
      </c>
      <c r="AI101" s="54">
        <v>0.18828460191790128</v>
      </c>
    </row>
    <row r="102" spans="1:35" ht="15.75" x14ac:dyDescent="0.25">
      <c r="A102" s="9"/>
      <c r="B102" s="10"/>
      <c r="C102" s="11" t="s">
        <v>53</v>
      </c>
      <c r="D102" s="14"/>
      <c r="E102" s="11"/>
      <c r="F102" s="10" t="s">
        <v>54</v>
      </c>
      <c r="G102" s="54">
        <v>0</v>
      </c>
      <c r="H102" s="54">
        <v>0</v>
      </c>
      <c r="I102" s="54" t="s">
        <v>347</v>
      </c>
      <c r="J102" s="54" t="s">
        <v>347</v>
      </c>
      <c r="K102" s="54" t="s">
        <v>347</v>
      </c>
      <c r="L102" s="54">
        <v>0.58211331431357571</v>
      </c>
      <c r="M102" s="54" t="s">
        <v>347</v>
      </c>
      <c r="N102" s="54" t="s">
        <v>347</v>
      </c>
      <c r="O102" s="54">
        <v>0</v>
      </c>
      <c r="P102" s="54">
        <v>0</v>
      </c>
      <c r="Q102" s="54">
        <v>0</v>
      </c>
      <c r="R102" s="54">
        <v>0.25</v>
      </c>
      <c r="S102" s="54" t="s">
        <v>347</v>
      </c>
      <c r="T102" s="54">
        <v>0</v>
      </c>
      <c r="U102" s="54">
        <v>0</v>
      </c>
      <c r="V102" s="54" t="s">
        <v>347</v>
      </c>
      <c r="W102" s="54" t="s">
        <v>347</v>
      </c>
      <c r="X102" s="54">
        <v>0.5221253066267727</v>
      </c>
      <c r="Y102" s="54" t="s">
        <v>347</v>
      </c>
      <c r="Z102" s="54">
        <v>1.8707021243183849E-2</v>
      </c>
      <c r="AA102" s="54" t="s">
        <v>347</v>
      </c>
      <c r="AB102" s="54" t="s">
        <v>347</v>
      </c>
      <c r="AC102" s="54">
        <v>0</v>
      </c>
      <c r="AD102" s="54" t="s">
        <v>347</v>
      </c>
      <c r="AE102" s="54" t="s">
        <v>347</v>
      </c>
      <c r="AF102" s="54" t="s">
        <v>347</v>
      </c>
      <c r="AG102" s="54" t="s">
        <v>347</v>
      </c>
      <c r="AH102" s="54">
        <v>0</v>
      </c>
      <c r="AI102" s="54">
        <v>0.17759800725757879</v>
      </c>
    </row>
    <row r="103" spans="1:35" ht="15.75" x14ac:dyDescent="0.25">
      <c r="A103" s="9"/>
      <c r="B103" s="10"/>
      <c r="C103" s="11" t="s">
        <v>55</v>
      </c>
      <c r="D103" s="14"/>
      <c r="E103" s="11"/>
      <c r="F103" s="10" t="s">
        <v>56</v>
      </c>
      <c r="G103" s="54">
        <v>0</v>
      </c>
      <c r="H103" s="54">
        <v>0.56119569405489411</v>
      </c>
      <c r="I103" s="54" t="s">
        <v>347</v>
      </c>
      <c r="J103" s="54" t="s">
        <v>347</v>
      </c>
      <c r="K103" s="54">
        <v>0</v>
      </c>
      <c r="L103" s="54" t="s">
        <v>347</v>
      </c>
      <c r="M103" s="54" t="s">
        <v>347</v>
      </c>
      <c r="N103" s="54" t="s">
        <v>347</v>
      </c>
      <c r="O103" s="54">
        <v>0</v>
      </c>
      <c r="P103" s="54" t="s">
        <v>347</v>
      </c>
      <c r="Q103" s="54">
        <v>0</v>
      </c>
      <c r="R103" s="54" t="s">
        <v>347</v>
      </c>
      <c r="S103" s="54" t="s">
        <v>347</v>
      </c>
      <c r="T103" s="54" t="s">
        <v>347</v>
      </c>
      <c r="U103" s="54">
        <v>0.49450970824472318</v>
      </c>
      <c r="V103" s="54" t="s">
        <v>347</v>
      </c>
      <c r="W103" s="54" t="s">
        <v>347</v>
      </c>
      <c r="X103" s="54">
        <v>0</v>
      </c>
      <c r="Y103" s="54" t="s">
        <v>347</v>
      </c>
      <c r="Z103" s="54" t="s">
        <v>347</v>
      </c>
      <c r="AA103" s="54" t="s">
        <v>347</v>
      </c>
      <c r="AB103" s="54" t="s">
        <v>347</v>
      </c>
      <c r="AC103" s="54">
        <v>0</v>
      </c>
      <c r="AD103" s="54" t="s">
        <v>347</v>
      </c>
      <c r="AE103" s="54" t="s">
        <v>347</v>
      </c>
      <c r="AF103" s="54" t="s">
        <v>347</v>
      </c>
      <c r="AG103" s="54" t="s">
        <v>347</v>
      </c>
      <c r="AH103" s="54">
        <v>0</v>
      </c>
      <c r="AI103" s="54">
        <v>0.43127505628531343</v>
      </c>
    </row>
    <row r="104" spans="1:35" ht="15.75" x14ac:dyDescent="0.25">
      <c r="A104" s="9"/>
      <c r="B104" s="10"/>
      <c r="C104" s="11" t="s">
        <v>57</v>
      </c>
      <c r="D104" s="14"/>
      <c r="E104" s="11"/>
      <c r="F104" s="10" t="s">
        <v>58</v>
      </c>
      <c r="G104" s="54">
        <v>1</v>
      </c>
      <c r="H104" s="54" t="s">
        <v>347</v>
      </c>
      <c r="I104" s="54">
        <v>0</v>
      </c>
      <c r="J104" s="54">
        <v>0.20545039849517349</v>
      </c>
      <c r="K104" s="54" t="s">
        <v>347</v>
      </c>
      <c r="L104" s="54" t="s">
        <v>347</v>
      </c>
      <c r="M104" s="54">
        <v>0.55687391267669906</v>
      </c>
      <c r="N104" s="54">
        <v>8.850798175826112E-2</v>
      </c>
      <c r="O104" s="54">
        <v>0</v>
      </c>
      <c r="P104" s="54">
        <v>0.1751182263400958</v>
      </c>
      <c r="Q104" s="54">
        <v>0.81781974095044596</v>
      </c>
      <c r="R104" s="54">
        <v>0.2499999451243296</v>
      </c>
      <c r="S104" s="54">
        <v>0.24464241808559262</v>
      </c>
      <c r="T104" s="54">
        <v>0.91047477405796806</v>
      </c>
      <c r="U104" s="54">
        <v>0</v>
      </c>
      <c r="V104" s="54">
        <v>1</v>
      </c>
      <c r="W104" s="54" t="s">
        <v>347</v>
      </c>
      <c r="X104" s="54" t="s">
        <v>347</v>
      </c>
      <c r="Y104" s="54">
        <v>0.20480390124859688</v>
      </c>
      <c r="Z104" s="54" t="s">
        <v>347</v>
      </c>
      <c r="AA104" s="54">
        <v>0.22082326307832267</v>
      </c>
      <c r="AB104" s="54" t="s">
        <v>347</v>
      </c>
      <c r="AC104" s="54" t="s">
        <v>347</v>
      </c>
      <c r="AD104" s="54" t="s">
        <v>347</v>
      </c>
      <c r="AE104" s="54">
        <v>0.52888571802914419</v>
      </c>
      <c r="AF104" s="54" t="s">
        <v>347</v>
      </c>
      <c r="AG104" s="54">
        <v>0</v>
      </c>
      <c r="AH104" s="54" t="s">
        <v>347</v>
      </c>
      <c r="AI104" s="54">
        <v>0.38065591109111968</v>
      </c>
    </row>
    <row r="105" spans="1:35" ht="15.75" x14ac:dyDescent="0.25">
      <c r="A105" s="9"/>
      <c r="B105" s="10"/>
      <c r="C105" s="11" t="s">
        <v>60</v>
      </c>
      <c r="D105" s="14"/>
      <c r="E105" s="11"/>
      <c r="F105" s="10" t="s">
        <v>61</v>
      </c>
      <c r="G105" s="54">
        <v>0</v>
      </c>
      <c r="H105" s="54">
        <v>0.61894472621881791</v>
      </c>
      <c r="I105" s="54" t="s">
        <v>347</v>
      </c>
      <c r="J105" s="54" t="s">
        <v>347</v>
      </c>
      <c r="K105" s="54">
        <v>0</v>
      </c>
      <c r="L105" s="54" t="s">
        <v>347</v>
      </c>
      <c r="M105" s="54" t="s">
        <v>347</v>
      </c>
      <c r="N105" s="54" t="s">
        <v>347</v>
      </c>
      <c r="O105" s="54">
        <v>0</v>
      </c>
      <c r="P105" s="54" t="s">
        <v>347</v>
      </c>
      <c r="Q105" s="54">
        <v>0</v>
      </c>
      <c r="R105" s="54">
        <v>0.20713028452433382</v>
      </c>
      <c r="S105" s="54">
        <v>0</v>
      </c>
      <c r="T105" s="54" t="s">
        <v>347</v>
      </c>
      <c r="U105" s="54">
        <v>0</v>
      </c>
      <c r="V105" s="54">
        <v>1</v>
      </c>
      <c r="W105" s="54" t="s">
        <v>347</v>
      </c>
      <c r="X105" s="54">
        <v>0</v>
      </c>
      <c r="Y105" s="54">
        <v>0</v>
      </c>
      <c r="Z105" s="54">
        <v>0</v>
      </c>
      <c r="AA105" s="54" t="s">
        <v>347</v>
      </c>
      <c r="AB105" s="54" t="s">
        <v>347</v>
      </c>
      <c r="AC105" s="54">
        <v>0</v>
      </c>
      <c r="AD105" s="54" t="s">
        <v>347</v>
      </c>
      <c r="AE105" s="54">
        <v>0</v>
      </c>
      <c r="AF105" s="54" t="s">
        <v>347</v>
      </c>
      <c r="AG105" s="54" t="s">
        <v>347</v>
      </c>
      <c r="AH105" s="54" t="s">
        <v>347</v>
      </c>
      <c r="AI105" s="54">
        <v>8.79553885936636E-2</v>
      </c>
    </row>
    <row r="106" spans="1:35" ht="15.75" x14ac:dyDescent="0.25">
      <c r="A106" s="9"/>
      <c r="B106" s="10"/>
      <c r="C106" s="11" t="s">
        <v>62</v>
      </c>
      <c r="D106" s="14"/>
      <c r="E106" s="11"/>
      <c r="F106" s="10" t="s">
        <v>63</v>
      </c>
      <c r="G106" s="54">
        <v>1</v>
      </c>
      <c r="H106" s="54">
        <v>0.73216317798708652</v>
      </c>
      <c r="I106" s="54" t="s">
        <v>347</v>
      </c>
      <c r="J106" s="54" t="s">
        <v>347</v>
      </c>
      <c r="K106" s="54">
        <v>0.85308257337676363</v>
      </c>
      <c r="L106" s="54" t="s">
        <v>347</v>
      </c>
      <c r="M106" s="54" t="s">
        <v>347</v>
      </c>
      <c r="N106" s="54" t="s">
        <v>347</v>
      </c>
      <c r="O106" s="54" t="s">
        <v>347</v>
      </c>
      <c r="P106" s="54" t="s">
        <v>347</v>
      </c>
      <c r="Q106" s="54">
        <v>1</v>
      </c>
      <c r="R106" s="54">
        <v>0.99999999999999989</v>
      </c>
      <c r="S106" s="54" t="s">
        <v>347</v>
      </c>
      <c r="T106" s="54">
        <v>0.84999998649317787</v>
      </c>
      <c r="U106" s="54">
        <v>1</v>
      </c>
      <c r="V106" s="54" t="s">
        <v>347</v>
      </c>
      <c r="W106" s="54">
        <v>0.47239225224658477</v>
      </c>
      <c r="X106" s="54">
        <v>1</v>
      </c>
      <c r="Y106" s="54">
        <v>1</v>
      </c>
      <c r="Z106" s="54">
        <v>1</v>
      </c>
      <c r="AA106" s="54" t="s">
        <v>347</v>
      </c>
      <c r="AB106" s="54" t="s">
        <v>347</v>
      </c>
      <c r="AC106" s="54">
        <v>0</v>
      </c>
      <c r="AD106" s="54" t="s">
        <v>347</v>
      </c>
      <c r="AE106" s="54">
        <v>1</v>
      </c>
      <c r="AF106" s="54" t="s">
        <v>347</v>
      </c>
      <c r="AG106" s="54" t="s">
        <v>347</v>
      </c>
      <c r="AH106" s="54">
        <v>1</v>
      </c>
      <c r="AI106" s="54">
        <v>0.89756140876328638</v>
      </c>
    </row>
    <row r="107" spans="1:35" ht="15.75" x14ac:dyDescent="0.25">
      <c r="A107" s="10"/>
      <c r="B107" s="10"/>
      <c r="C107" s="11" t="s">
        <v>64</v>
      </c>
      <c r="D107" s="10"/>
      <c r="E107" s="11"/>
      <c r="F107" s="10" t="s">
        <v>65</v>
      </c>
      <c r="G107" s="54">
        <v>1</v>
      </c>
      <c r="H107" s="54" t="s">
        <v>347</v>
      </c>
      <c r="I107" s="54" t="s">
        <v>347</v>
      </c>
      <c r="J107" s="54" t="s">
        <v>347</v>
      </c>
      <c r="K107" s="54" t="s">
        <v>347</v>
      </c>
      <c r="L107" s="54" t="s">
        <v>347</v>
      </c>
      <c r="M107" s="54">
        <v>1</v>
      </c>
      <c r="N107" s="54" t="s">
        <v>347</v>
      </c>
      <c r="O107" s="54">
        <v>0</v>
      </c>
      <c r="P107" s="54" t="s">
        <v>347</v>
      </c>
      <c r="Q107" s="54">
        <v>1</v>
      </c>
      <c r="R107" s="54">
        <v>1.0000000000000002</v>
      </c>
      <c r="S107" s="54" t="s">
        <v>347</v>
      </c>
      <c r="T107" s="54" t="s">
        <v>347</v>
      </c>
      <c r="U107" s="54" t="s">
        <v>347</v>
      </c>
      <c r="V107" s="54">
        <v>1</v>
      </c>
      <c r="W107" s="54" t="s">
        <v>347</v>
      </c>
      <c r="X107" s="54" t="s">
        <v>347</v>
      </c>
      <c r="Y107" s="54" t="s">
        <v>347</v>
      </c>
      <c r="Z107" s="54" t="s">
        <v>347</v>
      </c>
      <c r="AA107" s="54" t="s">
        <v>347</v>
      </c>
      <c r="AB107" s="54" t="s">
        <v>347</v>
      </c>
      <c r="AC107" s="54">
        <v>0.68748547373966928</v>
      </c>
      <c r="AD107" s="54" t="s">
        <v>347</v>
      </c>
      <c r="AE107" s="54">
        <v>1</v>
      </c>
      <c r="AF107" s="54">
        <v>1</v>
      </c>
      <c r="AG107" s="54">
        <v>1</v>
      </c>
      <c r="AH107" s="54">
        <v>1</v>
      </c>
      <c r="AI107" s="54">
        <v>0.78066697439342514</v>
      </c>
    </row>
    <row r="108" spans="1:35" ht="15.75" x14ac:dyDescent="0.25">
      <c r="A108" s="10"/>
      <c r="B108" s="10"/>
      <c r="C108" s="11" t="s">
        <v>66</v>
      </c>
      <c r="D108" s="10"/>
      <c r="E108" s="10"/>
      <c r="F108" s="10" t="s">
        <v>67</v>
      </c>
      <c r="G108" s="54">
        <v>0</v>
      </c>
      <c r="H108" s="54">
        <v>0.63288496980928433</v>
      </c>
      <c r="I108" s="54" t="s">
        <v>347</v>
      </c>
      <c r="J108" s="54" t="s">
        <v>347</v>
      </c>
      <c r="K108" s="54">
        <v>0</v>
      </c>
      <c r="L108" s="54" t="s">
        <v>347</v>
      </c>
      <c r="M108" s="54" t="s">
        <v>347</v>
      </c>
      <c r="N108" s="54" t="s">
        <v>347</v>
      </c>
      <c r="O108" s="54">
        <v>0</v>
      </c>
      <c r="P108" s="54" t="s">
        <v>347</v>
      </c>
      <c r="Q108" s="54">
        <v>0</v>
      </c>
      <c r="R108" s="54" t="s">
        <v>347</v>
      </c>
      <c r="S108" s="54" t="s">
        <v>347</v>
      </c>
      <c r="T108" s="54" t="s">
        <v>347</v>
      </c>
      <c r="U108" s="54">
        <v>0</v>
      </c>
      <c r="V108" s="54" t="s">
        <v>347</v>
      </c>
      <c r="W108" s="54" t="s">
        <v>347</v>
      </c>
      <c r="X108" s="54" t="s">
        <v>347</v>
      </c>
      <c r="Y108" s="54" t="s">
        <v>347</v>
      </c>
      <c r="Z108" s="54" t="s">
        <v>347</v>
      </c>
      <c r="AA108" s="54" t="s">
        <v>347</v>
      </c>
      <c r="AB108" s="54" t="s">
        <v>347</v>
      </c>
      <c r="AC108" s="54" t="s">
        <v>347</v>
      </c>
      <c r="AD108" s="54" t="s">
        <v>347</v>
      </c>
      <c r="AE108" s="54" t="s">
        <v>347</v>
      </c>
      <c r="AF108" s="54" t="s">
        <v>347</v>
      </c>
      <c r="AG108" s="54" t="s">
        <v>347</v>
      </c>
      <c r="AH108" s="54" t="s">
        <v>347</v>
      </c>
      <c r="AI108" s="54">
        <v>0.14198597615786931</v>
      </c>
    </row>
    <row r="109" spans="1:35" ht="15.75" x14ac:dyDescent="0.25">
      <c r="A109" s="10"/>
      <c r="B109" s="10"/>
      <c r="C109" s="11" t="s">
        <v>68</v>
      </c>
      <c r="D109" s="10"/>
      <c r="E109" s="11"/>
      <c r="F109" s="10" t="s">
        <v>69</v>
      </c>
      <c r="G109" s="54" t="s">
        <v>347</v>
      </c>
      <c r="H109" s="54">
        <v>6.071675031196104E-2</v>
      </c>
      <c r="I109" s="54" t="s">
        <v>347</v>
      </c>
      <c r="J109" s="54" t="s">
        <v>347</v>
      </c>
      <c r="K109" s="54">
        <v>0.25528432914714549</v>
      </c>
      <c r="L109" s="54" t="s">
        <v>347</v>
      </c>
      <c r="M109" s="54" t="s">
        <v>347</v>
      </c>
      <c r="N109" s="54" t="s">
        <v>347</v>
      </c>
      <c r="O109" s="54" t="s">
        <v>347</v>
      </c>
      <c r="P109" s="54" t="s">
        <v>347</v>
      </c>
      <c r="Q109" s="54">
        <v>0</v>
      </c>
      <c r="R109" s="54" t="s">
        <v>347</v>
      </c>
      <c r="S109" s="54" t="s">
        <v>347</v>
      </c>
      <c r="T109" s="54" t="s">
        <v>347</v>
      </c>
      <c r="U109" s="54">
        <v>0.61689152821916993</v>
      </c>
      <c r="V109" s="54">
        <v>1</v>
      </c>
      <c r="W109" s="54" t="s">
        <v>347</v>
      </c>
      <c r="X109" s="54">
        <v>0</v>
      </c>
      <c r="Y109" s="54" t="s">
        <v>347</v>
      </c>
      <c r="Z109" s="54" t="s">
        <v>347</v>
      </c>
      <c r="AA109" s="54" t="s">
        <v>347</v>
      </c>
      <c r="AB109" s="54" t="s">
        <v>347</v>
      </c>
      <c r="AC109" s="54">
        <v>0.56554920516652984</v>
      </c>
      <c r="AD109" s="54" t="s">
        <v>347</v>
      </c>
      <c r="AE109" s="54" t="s">
        <v>347</v>
      </c>
      <c r="AF109" s="54" t="s">
        <v>347</v>
      </c>
      <c r="AG109" s="54" t="s">
        <v>347</v>
      </c>
      <c r="AH109" s="54" t="s">
        <v>347</v>
      </c>
      <c r="AI109" s="54">
        <v>0.34128617415421558</v>
      </c>
    </row>
    <row r="110" spans="1:35" ht="15.75" x14ac:dyDescent="0.25">
      <c r="A110" s="10"/>
      <c r="B110" s="10"/>
      <c r="C110" s="11" t="s">
        <v>70</v>
      </c>
      <c r="D110" s="10"/>
      <c r="E110" s="10"/>
      <c r="F110" s="10" t="s">
        <v>71</v>
      </c>
      <c r="G110" s="54" t="s">
        <v>347</v>
      </c>
      <c r="H110" s="54" t="s">
        <v>347</v>
      </c>
      <c r="I110" s="54" t="s">
        <v>347</v>
      </c>
      <c r="J110" s="54" t="s">
        <v>347</v>
      </c>
      <c r="K110" s="54" t="s">
        <v>347</v>
      </c>
      <c r="L110" s="54">
        <v>0</v>
      </c>
      <c r="M110" s="54" t="s">
        <v>347</v>
      </c>
      <c r="N110" s="54" t="s">
        <v>347</v>
      </c>
      <c r="O110" s="54" t="s">
        <v>347</v>
      </c>
      <c r="P110" s="54" t="s">
        <v>347</v>
      </c>
      <c r="Q110" s="54" t="s">
        <v>347</v>
      </c>
      <c r="R110" s="54" t="s">
        <v>347</v>
      </c>
      <c r="S110" s="54" t="s">
        <v>347</v>
      </c>
      <c r="T110" s="54" t="s">
        <v>347</v>
      </c>
      <c r="U110" s="54">
        <v>0</v>
      </c>
      <c r="V110" s="54" t="s">
        <v>347</v>
      </c>
      <c r="W110" s="54" t="s">
        <v>347</v>
      </c>
      <c r="X110" s="54" t="s">
        <v>347</v>
      </c>
      <c r="Y110" s="54" t="s">
        <v>347</v>
      </c>
      <c r="Z110" s="54" t="s">
        <v>347</v>
      </c>
      <c r="AA110" s="54" t="s">
        <v>347</v>
      </c>
      <c r="AB110" s="54" t="s">
        <v>347</v>
      </c>
      <c r="AC110" s="54" t="s">
        <v>347</v>
      </c>
      <c r="AD110" s="54" t="s">
        <v>347</v>
      </c>
      <c r="AE110" s="54" t="s">
        <v>347</v>
      </c>
      <c r="AF110" s="54" t="s">
        <v>347</v>
      </c>
      <c r="AG110" s="54" t="s">
        <v>347</v>
      </c>
      <c r="AH110" s="54" t="s">
        <v>347</v>
      </c>
      <c r="AI110" s="54">
        <v>0</v>
      </c>
    </row>
    <row r="111" spans="1:35" ht="15.75" x14ac:dyDescent="0.25">
      <c r="A111" s="10"/>
      <c r="B111" s="10"/>
      <c r="C111" s="11" t="s">
        <v>72</v>
      </c>
      <c r="D111" s="10"/>
      <c r="E111" s="23"/>
      <c r="F111" s="10" t="s">
        <v>73</v>
      </c>
      <c r="G111" s="54" t="s">
        <v>347</v>
      </c>
      <c r="H111" s="54">
        <v>0</v>
      </c>
      <c r="I111" s="54" t="s">
        <v>347</v>
      </c>
      <c r="J111" s="54" t="s">
        <v>347</v>
      </c>
      <c r="K111" s="54" t="s">
        <v>347</v>
      </c>
      <c r="L111" s="54" t="s">
        <v>347</v>
      </c>
      <c r="M111" s="54" t="s">
        <v>347</v>
      </c>
      <c r="N111" s="54" t="s">
        <v>347</v>
      </c>
      <c r="O111" s="54" t="s">
        <v>347</v>
      </c>
      <c r="P111" s="54" t="s">
        <v>347</v>
      </c>
      <c r="Q111" s="54" t="s">
        <v>347</v>
      </c>
      <c r="R111" s="54" t="s">
        <v>347</v>
      </c>
      <c r="S111" s="54" t="s">
        <v>347</v>
      </c>
      <c r="T111" s="54" t="s">
        <v>347</v>
      </c>
      <c r="U111" s="54" t="s">
        <v>347</v>
      </c>
      <c r="V111" s="54" t="s">
        <v>347</v>
      </c>
      <c r="W111" s="54" t="s">
        <v>347</v>
      </c>
      <c r="X111" s="54" t="s">
        <v>347</v>
      </c>
      <c r="Y111" s="54" t="s">
        <v>347</v>
      </c>
      <c r="Z111" s="54" t="s">
        <v>347</v>
      </c>
      <c r="AA111" s="54" t="s">
        <v>347</v>
      </c>
      <c r="AB111" s="54" t="s">
        <v>347</v>
      </c>
      <c r="AC111" s="54" t="s">
        <v>347</v>
      </c>
      <c r="AD111" s="54" t="s">
        <v>347</v>
      </c>
      <c r="AE111" s="54" t="s">
        <v>347</v>
      </c>
      <c r="AF111" s="54" t="s">
        <v>347</v>
      </c>
      <c r="AG111" s="54" t="s">
        <v>347</v>
      </c>
      <c r="AH111" s="54">
        <v>1</v>
      </c>
      <c r="AI111" s="54">
        <v>0.37462837193955212</v>
      </c>
    </row>
    <row r="112" spans="1:35" ht="15.75" x14ac:dyDescent="0.25">
      <c r="A112" s="10"/>
      <c r="B112" s="10"/>
      <c r="C112" s="11" t="s">
        <v>74</v>
      </c>
      <c r="D112" s="10"/>
      <c r="E112" s="10"/>
      <c r="F112" s="10" t="s">
        <v>75</v>
      </c>
      <c r="G112" s="54" t="s">
        <v>347</v>
      </c>
      <c r="H112" s="54" t="s">
        <v>347</v>
      </c>
      <c r="I112" s="54" t="s">
        <v>347</v>
      </c>
      <c r="J112" s="54" t="s">
        <v>347</v>
      </c>
      <c r="K112" s="54" t="s">
        <v>347</v>
      </c>
      <c r="L112" s="54" t="s">
        <v>347</v>
      </c>
      <c r="M112" s="54" t="s">
        <v>347</v>
      </c>
      <c r="N112" s="54" t="s">
        <v>347</v>
      </c>
      <c r="O112" s="54" t="s">
        <v>347</v>
      </c>
      <c r="P112" s="54" t="s">
        <v>347</v>
      </c>
      <c r="Q112" s="54" t="s">
        <v>347</v>
      </c>
      <c r="R112" s="54" t="s">
        <v>347</v>
      </c>
      <c r="S112" s="54" t="s">
        <v>347</v>
      </c>
      <c r="T112" s="54" t="s">
        <v>347</v>
      </c>
      <c r="U112" s="54" t="s">
        <v>347</v>
      </c>
      <c r="V112" s="54" t="s">
        <v>347</v>
      </c>
      <c r="W112" s="54" t="s">
        <v>347</v>
      </c>
      <c r="X112" s="54" t="s">
        <v>347</v>
      </c>
      <c r="Y112" s="54" t="s">
        <v>347</v>
      </c>
      <c r="Z112" s="54" t="s">
        <v>347</v>
      </c>
      <c r="AA112" s="54" t="s">
        <v>347</v>
      </c>
      <c r="AB112" s="54" t="s">
        <v>347</v>
      </c>
      <c r="AC112" s="54" t="s">
        <v>347</v>
      </c>
      <c r="AD112" s="54" t="s">
        <v>347</v>
      </c>
      <c r="AE112" s="54" t="s">
        <v>347</v>
      </c>
      <c r="AF112" s="54" t="s">
        <v>347</v>
      </c>
      <c r="AG112" s="54" t="s">
        <v>347</v>
      </c>
      <c r="AH112" s="54" t="s">
        <v>347</v>
      </c>
      <c r="AI112" s="54" t="s">
        <v>347</v>
      </c>
    </row>
    <row r="113" spans="1:35" ht="15.75" x14ac:dyDescent="0.25">
      <c r="A113" s="10"/>
      <c r="B113" s="10"/>
      <c r="C113" s="11" t="s">
        <v>76</v>
      </c>
      <c r="D113" s="10"/>
      <c r="E113" s="10"/>
      <c r="F113" s="10" t="s">
        <v>77</v>
      </c>
      <c r="G113" s="54" t="s">
        <v>347</v>
      </c>
      <c r="H113" s="54" t="s">
        <v>347</v>
      </c>
      <c r="I113" s="54">
        <v>1</v>
      </c>
      <c r="J113" s="54" t="s">
        <v>347</v>
      </c>
      <c r="K113" s="54" t="s">
        <v>347</v>
      </c>
      <c r="L113" s="54" t="s">
        <v>347</v>
      </c>
      <c r="M113" s="54" t="s">
        <v>347</v>
      </c>
      <c r="N113" s="54" t="s">
        <v>347</v>
      </c>
      <c r="O113" s="54" t="s">
        <v>347</v>
      </c>
      <c r="P113" s="54" t="s">
        <v>347</v>
      </c>
      <c r="Q113" s="54" t="s">
        <v>347</v>
      </c>
      <c r="R113" s="54" t="s">
        <v>347</v>
      </c>
      <c r="S113" s="54" t="s">
        <v>347</v>
      </c>
      <c r="T113" s="54" t="s">
        <v>347</v>
      </c>
      <c r="U113" s="54" t="s">
        <v>347</v>
      </c>
      <c r="V113" s="54" t="s">
        <v>347</v>
      </c>
      <c r="W113" s="54" t="s">
        <v>347</v>
      </c>
      <c r="X113" s="54" t="s">
        <v>347</v>
      </c>
      <c r="Y113" s="54" t="s">
        <v>347</v>
      </c>
      <c r="Z113" s="54" t="s">
        <v>347</v>
      </c>
      <c r="AA113" s="54" t="s">
        <v>347</v>
      </c>
      <c r="AB113" s="54" t="s">
        <v>347</v>
      </c>
      <c r="AC113" s="54" t="s">
        <v>347</v>
      </c>
      <c r="AD113" s="54" t="s">
        <v>347</v>
      </c>
      <c r="AE113" s="54" t="s">
        <v>347</v>
      </c>
      <c r="AF113" s="54" t="s">
        <v>347</v>
      </c>
      <c r="AG113" s="54" t="s">
        <v>347</v>
      </c>
      <c r="AH113" s="54" t="s">
        <v>347</v>
      </c>
      <c r="AI113" s="54">
        <v>1</v>
      </c>
    </row>
    <row r="114" spans="1:35" ht="15.75" x14ac:dyDescent="0.25">
      <c r="A114" s="10"/>
      <c r="B114" s="10"/>
      <c r="C114" s="11" t="s">
        <v>78</v>
      </c>
      <c r="D114" s="10"/>
      <c r="E114" s="10"/>
      <c r="F114" s="10" t="s">
        <v>79</v>
      </c>
      <c r="G114" s="54" t="s">
        <v>347</v>
      </c>
      <c r="H114" s="54" t="s">
        <v>347</v>
      </c>
      <c r="I114" s="54" t="s">
        <v>347</v>
      </c>
      <c r="J114" s="54" t="s">
        <v>347</v>
      </c>
      <c r="K114" s="54" t="s">
        <v>347</v>
      </c>
      <c r="L114" s="54">
        <v>1</v>
      </c>
      <c r="M114" s="54" t="s">
        <v>347</v>
      </c>
      <c r="N114" s="54">
        <v>1</v>
      </c>
      <c r="O114" s="54" t="s">
        <v>347</v>
      </c>
      <c r="P114" s="54" t="s">
        <v>347</v>
      </c>
      <c r="Q114" s="54">
        <v>1</v>
      </c>
      <c r="R114" s="54">
        <v>1</v>
      </c>
      <c r="S114" s="54">
        <v>1</v>
      </c>
      <c r="T114" s="54" t="s">
        <v>347</v>
      </c>
      <c r="U114" s="54" t="s">
        <v>347</v>
      </c>
      <c r="V114" s="54" t="s">
        <v>347</v>
      </c>
      <c r="W114" s="54">
        <v>1</v>
      </c>
      <c r="X114" s="54">
        <v>1</v>
      </c>
      <c r="Y114" s="54" t="s">
        <v>347</v>
      </c>
      <c r="Z114" s="54" t="s">
        <v>347</v>
      </c>
      <c r="AA114" s="54">
        <v>1</v>
      </c>
      <c r="AB114" s="54" t="s">
        <v>347</v>
      </c>
      <c r="AC114" s="54">
        <v>0</v>
      </c>
      <c r="AD114" s="54" t="s">
        <v>347</v>
      </c>
      <c r="AE114" s="54">
        <v>1</v>
      </c>
      <c r="AF114" s="54" t="s">
        <v>347</v>
      </c>
      <c r="AG114" s="54" t="s">
        <v>347</v>
      </c>
      <c r="AH114" s="54">
        <v>1</v>
      </c>
      <c r="AI114" s="54">
        <v>0.62552170594125167</v>
      </c>
    </row>
    <row r="115" spans="1:35" ht="15.75" x14ac:dyDescent="0.25">
      <c r="A115" s="10"/>
      <c r="B115" s="10"/>
      <c r="C115" s="11" t="s">
        <v>80</v>
      </c>
      <c r="D115" s="10"/>
      <c r="E115" s="10"/>
      <c r="F115" s="10" t="s">
        <v>81</v>
      </c>
      <c r="G115" s="54">
        <v>0</v>
      </c>
      <c r="H115" s="54">
        <v>0.57918140173388843</v>
      </c>
      <c r="I115" s="54" t="s">
        <v>347</v>
      </c>
      <c r="J115" s="54" t="s">
        <v>347</v>
      </c>
      <c r="K115" s="54" t="s">
        <v>347</v>
      </c>
      <c r="L115" s="54" t="s">
        <v>347</v>
      </c>
      <c r="M115" s="54" t="s">
        <v>347</v>
      </c>
      <c r="N115" s="54" t="s">
        <v>347</v>
      </c>
      <c r="O115" s="54">
        <v>0</v>
      </c>
      <c r="P115" s="54">
        <v>0</v>
      </c>
      <c r="Q115" s="54">
        <v>1</v>
      </c>
      <c r="R115" s="54" t="s">
        <v>347</v>
      </c>
      <c r="S115" s="54" t="s">
        <v>347</v>
      </c>
      <c r="T115" s="54" t="s">
        <v>347</v>
      </c>
      <c r="U115" s="54">
        <v>1</v>
      </c>
      <c r="V115" s="54" t="s">
        <v>347</v>
      </c>
      <c r="W115" s="54" t="s">
        <v>347</v>
      </c>
      <c r="X115" s="54">
        <v>1</v>
      </c>
      <c r="Y115" s="54" t="s">
        <v>347</v>
      </c>
      <c r="Z115" s="54" t="s">
        <v>347</v>
      </c>
      <c r="AA115" s="54" t="s">
        <v>347</v>
      </c>
      <c r="AB115" s="54" t="s">
        <v>347</v>
      </c>
      <c r="AC115" s="54" t="s">
        <v>347</v>
      </c>
      <c r="AD115" s="54" t="s">
        <v>347</v>
      </c>
      <c r="AE115" s="54" t="s">
        <v>347</v>
      </c>
      <c r="AF115" s="54" t="s">
        <v>347</v>
      </c>
      <c r="AG115" s="54" t="s">
        <v>347</v>
      </c>
      <c r="AH115" s="54">
        <v>1</v>
      </c>
      <c r="AI115" s="54">
        <v>0.84328563770077625</v>
      </c>
    </row>
    <row r="116" spans="1:35" ht="15.75" x14ac:dyDescent="0.25">
      <c r="A116" s="10"/>
      <c r="B116" s="10" t="s">
        <v>82</v>
      </c>
      <c r="C116" s="11"/>
      <c r="D116" s="10"/>
      <c r="E116" s="10" t="s">
        <v>83</v>
      </c>
      <c r="F116" s="10"/>
      <c r="G116" s="54">
        <v>0.26549630212306097</v>
      </c>
      <c r="H116" s="54">
        <v>0.89080959036257834</v>
      </c>
      <c r="I116" s="54">
        <v>0.82901085053296608</v>
      </c>
      <c r="J116" s="54">
        <v>0.76346373418892288</v>
      </c>
      <c r="K116" s="54">
        <v>0.63410725373833188</v>
      </c>
      <c r="L116" s="54">
        <v>0.50052773476243984</v>
      </c>
      <c r="M116" s="54">
        <v>0.75633321890947358</v>
      </c>
      <c r="N116" s="54">
        <v>0.69122901400948189</v>
      </c>
      <c r="O116" s="54">
        <v>0.82794468753721828</v>
      </c>
      <c r="P116" s="54">
        <v>0.77410327509328536</v>
      </c>
      <c r="Q116" s="54">
        <v>0.72195919469019487</v>
      </c>
      <c r="R116" s="54">
        <v>0.63114486015992466</v>
      </c>
      <c r="S116" s="54">
        <v>0.80298031459741326</v>
      </c>
      <c r="T116" s="54">
        <v>0.78008782580469993</v>
      </c>
      <c r="U116" s="54">
        <v>0.62180963873597039</v>
      </c>
      <c r="V116" s="54">
        <v>0.76363394506623361</v>
      </c>
      <c r="W116" s="54">
        <v>0.70177932259883924</v>
      </c>
      <c r="X116" s="54">
        <v>0.63917679779783731</v>
      </c>
      <c r="Y116" s="54">
        <v>0.73797111663356996</v>
      </c>
      <c r="Z116" s="54">
        <v>0.80448668498797626</v>
      </c>
      <c r="AA116" s="54">
        <v>0.73794108552121351</v>
      </c>
      <c r="AB116" s="54">
        <v>0.66796670787762757</v>
      </c>
      <c r="AC116" s="54">
        <v>0.23121479112826224</v>
      </c>
      <c r="AD116" s="54">
        <v>0.80676479459320871</v>
      </c>
      <c r="AE116" s="54">
        <v>0.67720772618235925</v>
      </c>
      <c r="AF116" s="54">
        <v>0.69623531798596294</v>
      </c>
      <c r="AG116" s="54">
        <v>0.8252362222543288</v>
      </c>
      <c r="AH116" s="54">
        <v>0.48543440699015877</v>
      </c>
      <c r="AI116" s="54">
        <v>0.67331161841551646</v>
      </c>
    </row>
    <row r="117" spans="1:35" ht="15.75" x14ac:dyDescent="0.25">
      <c r="A117" s="10"/>
      <c r="B117" s="10"/>
      <c r="C117" s="11" t="s">
        <v>84</v>
      </c>
      <c r="D117" s="10"/>
      <c r="E117" s="10"/>
      <c r="F117" s="10" t="s">
        <v>85</v>
      </c>
      <c r="G117" s="54" t="s">
        <v>347</v>
      </c>
      <c r="H117" s="54">
        <v>1</v>
      </c>
      <c r="I117" s="54">
        <v>0.90924680419963111</v>
      </c>
      <c r="J117" s="54">
        <v>0.90000013262230094</v>
      </c>
      <c r="K117" s="54">
        <v>1</v>
      </c>
      <c r="L117" s="55">
        <v>0.75000021372910264</v>
      </c>
      <c r="M117" s="54" t="s">
        <v>347</v>
      </c>
      <c r="N117" s="54">
        <v>1</v>
      </c>
      <c r="O117" s="54">
        <v>1</v>
      </c>
      <c r="P117" s="54">
        <v>1</v>
      </c>
      <c r="Q117" s="54" t="s">
        <v>347</v>
      </c>
      <c r="R117" s="54" t="s">
        <v>347</v>
      </c>
      <c r="S117" s="54">
        <v>1</v>
      </c>
      <c r="T117" s="54" t="s">
        <v>347</v>
      </c>
      <c r="U117" s="54">
        <v>1</v>
      </c>
      <c r="V117" s="54">
        <v>1</v>
      </c>
      <c r="W117" s="54">
        <v>0.7000000324525093</v>
      </c>
      <c r="X117" s="54">
        <v>1</v>
      </c>
      <c r="Y117" s="54">
        <v>1</v>
      </c>
      <c r="Z117" s="54">
        <v>1</v>
      </c>
      <c r="AA117" s="54">
        <v>1</v>
      </c>
      <c r="AB117" s="54">
        <v>0.80000000082104195</v>
      </c>
      <c r="AC117" s="54" t="s">
        <v>347</v>
      </c>
      <c r="AD117" s="54">
        <v>0.95000000000000007</v>
      </c>
      <c r="AE117" s="54">
        <v>1</v>
      </c>
      <c r="AF117" s="54">
        <v>1</v>
      </c>
      <c r="AG117" s="54">
        <v>1</v>
      </c>
      <c r="AH117" s="54">
        <v>1</v>
      </c>
      <c r="AI117" s="54">
        <v>0.95664823187793124</v>
      </c>
    </row>
    <row r="118" spans="1:35" ht="15.75" x14ac:dyDescent="0.25">
      <c r="A118" s="10"/>
      <c r="B118" s="10"/>
      <c r="C118" s="11" t="s">
        <v>86</v>
      </c>
      <c r="D118" s="10"/>
      <c r="E118" s="10"/>
      <c r="F118" s="10" t="s">
        <v>87</v>
      </c>
      <c r="G118" s="54">
        <v>0.03</v>
      </c>
      <c r="H118" s="54" t="s">
        <v>347</v>
      </c>
      <c r="I118" s="54" t="s">
        <v>347</v>
      </c>
      <c r="J118" s="54" t="s">
        <v>347</v>
      </c>
      <c r="K118" s="54">
        <v>1</v>
      </c>
      <c r="L118" s="54" t="s">
        <v>347</v>
      </c>
      <c r="M118" s="54">
        <v>1</v>
      </c>
      <c r="N118" s="54">
        <v>1</v>
      </c>
      <c r="O118" s="54">
        <v>1</v>
      </c>
      <c r="P118" s="54">
        <v>0.68281306840141009</v>
      </c>
      <c r="Q118" s="54">
        <v>1</v>
      </c>
      <c r="R118" s="54">
        <v>0.85000000356977201</v>
      </c>
      <c r="S118" s="54" t="s">
        <v>347</v>
      </c>
      <c r="T118" s="54">
        <v>0.95000000076266589</v>
      </c>
      <c r="U118" s="54">
        <v>1</v>
      </c>
      <c r="V118" s="54" t="s">
        <v>347</v>
      </c>
      <c r="W118" s="54">
        <v>1</v>
      </c>
      <c r="X118" s="54">
        <v>0</v>
      </c>
      <c r="Y118" s="54" t="s">
        <v>347</v>
      </c>
      <c r="Z118" s="54">
        <v>1</v>
      </c>
      <c r="AA118" s="54">
        <v>1</v>
      </c>
      <c r="AB118" s="54" t="s">
        <v>347</v>
      </c>
      <c r="AC118" s="54">
        <v>0</v>
      </c>
      <c r="AD118" s="54">
        <v>0.95000000000000007</v>
      </c>
      <c r="AE118" s="54">
        <v>1</v>
      </c>
      <c r="AF118" s="54">
        <v>1</v>
      </c>
      <c r="AG118" s="54" t="s">
        <v>347</v>
      </c>
      <c r="AH118" s="54" t="s">
        <v>347</v>
      </c>
      <c r="AI118" s="54">
        <v>0.78986953021591755</v>
      </c>
    </row>
    <row r="119" spans="1:35" ht="15.75" x14ac:dyDescent="0.25">
      <c r="A119" s="10"/>
      <c r="B119" s="10"/>
      <c r="C119" s="11" t="s">
        <v>88</v>
      </c>
      <c r="D119" s="10"/>
      <c r="E119" s="10"/>
      <c r="F119" s="10" t="s">
        <v>89</v>
      </c>
      <c r="G119" s="54" t="s">
        <v>347</v>
      </c>
      <c r="H119" s="54" t="s">
        <v>347</v>
      </c>
      <c r="I119" s="54" t="s">
        <v>347</v>
      </c>
      <c r="J119" s="54" t="s">
        <v>347</v>
      </c>
      <c r="K119" s="54">
        <v>0</v>
      </c>
      <c r="L119" s="54" t="s">
        <v>347</v>
      </c>
      <c r="M119" s="54" t="s">
        <v>347</v>
      </c>
      <c r="N119" s="54" t="s">
        <v>347</v>
      </c>
      <c r="O119" s="54" t="s">
        <v>347</v>
      </c>
      <c r="P119" s="54" t="s">
        <v>347</v>
      </c>
      <c r="Q119" s="54" t="s">
        <v>347</v>
      </c>
      <c r="R119" s="54">
        <v>1</v>
      </c>
      <c r="S119" s="54" t="s">
        <v>347</v>
      </c>
      <c r="T119" s="54">
        <v>0.95000001371436438</v>
      </c>
      <c r="U119" s="54">
        <v>1</v>
      </c>
      <c r="V119" s="54" t="s">
        <v>347</v>
      </c>
      <c r="W119" s="54" t="s">
        <v>347</v>
      </c>
      <c r="X119" s="54">
        <v>1</v>
      </c>
      <c r="Y119" s="54" t="s">
        <v>347</v>
      </c>
      <c r="Z119" s="54" t="s">
        <v>347</v>
      </c>
      <c r="AA119" s="54" t="s">
        <v>347</v>
      </c>
      <c r="AB119" s="54" t="s">
        <v>347</v>
      </c>
      <c r="AC119" s="54">
        <v>0</v>
      </c>
      <c r="AD119" s="54" t="s">
        <v>347</v>
      </c>
      <c r="AE119" s="54">
        <v>1</v>
      </c>
      <c r="AF119" s="54">
        <v>1</v>
      </c>
      <c r="AG119" s="54">
        <v>1</v>
      </c>
      <c r="AH119" s="54" t="s">
        <v>347</v>
      </c>
      <c r="AI119" s="54">
        <v>0.81363187038081042</v>
      </c>
    </row>
    <row r="120" spans="1:35" ht="15.75" x14ac:dyDescent="0.25">
      <c r="A120" s="10"/>
      <c r="B120" s="10"/>
      <c r="C120" s="11" t="s">
        <v>90</v>
      </c>
      <c r="D120" s="10"/>
      <c r="E120" s="10"/>
      <c r="F120" s="10" t="s">
        <v>91</v>
      </c>
      <c r="G120" s="54" t="s">
        <v>347</v>
      </c>
      <c r="H120" s="54" t="s">
        <v>347</v>
      </c>
      <c r="I120" s="54" t="s">
        <v>347</v>
      </c>
      <c r="J120" s="54" t="s">
        <v>347</v>
      </c>
      <c r="K120" s="54">
        <v>1</v>
      </c>
      <c r="L120" s="54" t="s">
        <v>347</v>
      </c>
      <c r="M120" s="54">
        <v>1</v>
      </c>
      <c r="N120" s="54" t="s">
        <v>347</v>
      </c>
      <c r="O120" s="54" t="s">
        <v>347</v>
      </c>
      <c r="P120" s="54">
        <v>1</v>
      </c>
      <c r="Q120" s="54" t="s">
        <v>347</v>
      </c>
      <c r="R120" s="54" t="s">
        <v>347</v>
      </c>
      <c r="S120" s="54" t="s">
        <v>347</v>
      </c>
      <c r="T120" s="54">
        <v>0.94999996433231149</v>
      </c>
      <c r="U120" s="54">
        <v>1</v>
      </c>
      <c r="V120" s="54" t="s">
        <v>347</v>
      </c>
      <c r="W120" s="54" t="s">
        <v>347</v>
      </c>
      <c r="X120" s="54">
        <v>1</v>
      </c>
      <c r="Y120" s="54" t="s">
        <v>347</v>
      </c>
      <c r="Z120" s="54">
        <v>1</v>
      </c>
      <c r="AA120" s="54" t="s">
        <v>347</v>
      </c>
      <c r="AB120" s="54" t="s">
        <v>347</v>
      </c>
      <c r="AC120" s="54" t="s">
        <v>347</v>
      </c>
      <c r="AD120" s="54">
        <v>0.95</v>
      </c>
      <c r="AE120" s="54" t="s">
        <v>347</v>
      </c>
      <c r="AF120" s="54">
        <v>1</v>
      </c>
      <c r="AG120" s="54" t="s">
        <v>347</v>
      </c>
      <c r="AH120" s="54" t="s">
        <v>347</v>
      </c>
      <c r="AI120" s="54">
        <v>0.99800589250068517</v>
      </c>
    </row>
    <row r="121" spans="1:35" ht="15.75" x14ac:dyDescent="0.25">
      <c r="A121" s="10"/>
      <c r="B121" s="10"/>
      <c r="C121" s="11" t="s">
        <v>92</v>
      </c>
      <c r="D121" s="10"/>
      <c r="E121" s="10"/>
      <c r="F121" s="10" t="s">
        <v>93</v>
      </c>
      <c r="G121" s="54">
        <v>0</v>
      </c>
      <c r="H121" s="54">
        <v>0.53288240219665872</v>
      </c>
      <c r="I121" s="54">
        <v>0.49529576355731031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1.4167243002985276E-2</v>
      </c>
      <c r="R121" s="54">
        <v>0</v>
      </c>
      <c r="S121" s="54">
        <v>0</v>
      </c>
      <c r="T121" s="54">
        <v>7.7845972311926526E-2</v>
      </c>
      <c r="U121" s="54">
        <v>0</v>
      </c>
      <c r="V121" s="54">
        <v>0.3570251608000361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1.6636000658059945E-2</v>
      </c>
      <c r="AE121" s="54">
        <v>6.9433332135610979E-3</v>
      </c>
      <c r="AF121" s="54">
        <v>0</v>
      </c>
      <c r="AG121" s="54">
        <v>0</v>
      </c>
      <c r="AH121" s="54">
        <v>0</v>
      </c>
      <c r="AI121" s="54">
        <v>5.0063012531707932E-2</v>
      </c>
    </row>
    <row r="122" spans="1:35" ht="15.75" x14ac:dyDescent="0.25">
      <c r="A122" s="10"/>
      <c r="B122" s="10"/>
      <c r="C122" s="11" t="s">
        <v>94</v>
      </c>
      <c r="D122" s="10"/>
      <c r="E122" s="10"/>
      <c r="F122" s="10" t="s">
        <v>95</v>
      </c>
      <c r="G122" s="54" t="s">
        <v>347</v>
      </c>
      <c r="H122" s="54" t="s">
        <v>347</v>
      </c>
      <c r="I122" s="54" t="s">
        <v>347</v>
      </c>
      <c r="J122" s="54">
        <v>0.7142857142857143</v>
      </c>
      <c r="K122" s="54" t="s">
        <v>347</v>
      </c>
      <c r="L122" s="54" t="s">
        <v>347</v>
      </c>
      <c r="M122" s="54">
        <v>0</v>
      </c>
      <c r="N122" s="54" t="s">
        <v>347</v>
      </c>
      <c r="O122" s="54" t="s">
        <v>347</v>
      </c>
      <c r="P122" s="54" t="s">
        <v>347</v>
      </c>
      <c r="Q122" s="54" t="s">
        <v>347</v>
      </c>
      <c r="R122" s="54" t="s">
        <v>347</v>
      </c>
      <c r="S122" s="54" t="s">
        <v>347</v>
      </c>
      <c r="T122" s="54" t="s">
        <v>347</v>
      </c>
      <c r="U122" s="54">
        <v>0</v>
      </c>
      <c r="V122" s="54" t="s">
        <v>347</v>
      </c>
      <c r="W122" s="54">
        <v>1</v>
      </c>
      <c r="X122" s="54" t="s">
        <v>347</v>
      </c>
      <c r="Y122" s="54" t="s">
        <v>347</v>
      </c>
      <c r="Z122" s="54" t="s">
        <v>347</v>
      </c>
      <c r="AA122" s="54">
        <v>1</v>
      </c>
      <c r="AB122" s="54" t="s">
        <v>347</v>
      </c>
      <c r="AC122" s="54" t="s">
        <v>347</v>
      </c>
      <c r="AD122" s="54" t="s">
        <v>347</v>
      </c>
      <c r="AE122" s="54">
        <v>1</v>
      </c>
      <c r="AF122" s="54" t="s">
        <v>347</v>
      </c>
      <c r="AG122" s="54" t="s">
        <v>347</v>
      </c>
      <c r="AH122" s="54" t="s">
        <v>347</v>
      </c>
      <c r="AI122" s="54">
        <v>0.10565885869017133</v>
      </c>
    </row>
    <row r="123" spans="1:35" ht="15.75" x14ac:dyDescent="0.25">
      <c r="A123" s="10"/>
      <c r="B123" s="10"/>
      <c r="C123" s="11" t="s">
        <v>96</v>
      </c>
      <c r="D123" s="10"/>
      <c r="E123" s="10"/>
      <c r="F123" s="10" t="s">
        <v>97</v>
      </c>
      <c r="G123" s="54">
        <v>0</v>
      </c>
      <c r="H123" s="54">
        <v>0.55060951127567981</v>
      </c>
      <c r="I123" s="54">
        <v>0</v>
      </c>
      <c r="J123" s="54" t="s">
        <v>347</v>
      </c>
      <c r="K123" s="54">
        <v>0</v>
      </c>
      <c r="L123" s="54">
        <v>0</v>
      </c>
      <c r="M123" s="54" t="s">
        <v>347</v>
      </c>
      <c r="N123" s="54">
        <v>0</v>
      </c>
      <c r="O123" s="54">
        <v>0</v>
      </c>
      <c r="P123" s="54">
        <v>0</v>
      </c>
      <c r="Q123" s="54">
        <v>0</v>
      </c>
      <c r="R123" s="54">
        <v>0</v>
      </c>
      <c r="S123" s="54">
        <v>0</v>
      </c>
      <c r="T123" s="54">
        <v>0</v>
      </c>
      <c r="U123" s="54">
        <v>0</v>
      </c>
      <c r="V123" s="54">
        <v>1</v>
      </c>
      <c r="W123" s="54">
        <v>0</v>
      </c>
      <c r="X123" s="54">
        <v>0</v>
      </c>
      <c r="Y123" s="54">
        <v>0</v>
      </c>
      <c r="Z123" s="54">
        <v>0</v>
      </c>
      <c r="AA123" s="54">
        <v>0</v>
      </c>
      <c r="AB123" s="54" t="s">
        <v>347</v>
      </c>
      <c r="AC123" s="54">
        <v>0</v>
      </c>
      <c r="AD123" s="54">
        <v>0</v>
      </c>
      <c r="AE123" s="54">
        <v>0</v>
      </c>
      <c r="AF123" s="54">
        <v>0</v>
      </c>
      <c r="AG123" s="54">
        <v>0</v>
      </c>
      <c r="AH123" s="54">
        <v>0</v>
      </c>
      <c r="AI123" s="54">
        <v>9.0468924130587783E-2</v>
      </c>
    </row>
    <row r="124" spans="1:35" ht="15.75" x14ac:dyDescent="0.25">
      <c r="A124" s="10"/>
      <c r="B124" s="10"/>
      <c r="C124" s="11" t="s">
        <v>98</v>
      </c>
      <c r="D124" s="10"/>
      <c r="E124" s="10"/>
      <c r="F124" s="10" t="s">
        <v>99</v>
      </c>
      <c r="G124" s="54" t="s">
        <v>347</v>
      </c>
      <c r="H124" s="54">
        <v>0.82561663155576237</v>
      </c>
      <c r="I124" s="54" t="s">
        <v>347</v>
      </c>
      <c r="J124" s="54" t="s">
        <v>347</v>
      </c>
      <c r="K124" s="54">
        <v>0</v>
      </c>
      <c r="L124" s="54" t="s">
        <v>347</v>
      </c>
      <c r="M124" s="54" t="s">
        <v>347</v>
      </c>
      <c r="N124" s="54" t="s">
        <v>347</v>
      </c>
      <c r="O124" s="54">
        <v>0</v>
      </c>
      <c r="P124" s="54">
        <v>1</v>
      </c>
      <c r="Q124" s="54" t="s">
        <v>347</v>
      </c>
      <c r="R124" s="54" t="s">
        <v>347</v>
      </c>
      <c r="S124" s="54" t="s">
        <v>347</v>
      </c>
      <c r="T124" s="54" t="s">
        <v>347</v>
      </c>
      <c r="U124" s="54" t="s">
        <v>347</v>
      </c>
      <c r="V124" s="54" t="s">
        <v>347</v>
      </c>
      <c r="W124" s="54" t="s">
        <v>347</v>
      </c>
      <c r="X124" s="54">
        <v>0</v>
      </c>
      <c r="Y124" s="54" t="s">
        <v>347</v>
      </c>
      <c r="Z124" s="54">
        <v>0</v>
      </c>
      <c r="AA124" s="54" t="s">
        <v>347</v>
      </c>
      <c r="AB124" s="54">
        <v>1</v>
      </c>
      <c r="AC124" s="54">
        <v>0</v>
      </c>
      <c r="AD124" s="54" t="s">
        <v>347</v>
      </c>
      <c r="AE124" s="54">
        <v>1</v>
      </c>
      <c r="AF124" s="54" t="s">
        <v>347</v>
      </c>
      <c r="AG124" s="54" t="s">
        <v>347</v>
      </c>
      <c r="AH124" s="54" t="s">
        <v>347</v>
      </c>
      <c r="AI124" s="54">
        <v>0.4863528494087006</v>
      </c>
    </row>
    <row r="125" spans="1:35" ht="15.75" x14ac:dyDescent="0.25">
      <c r="A125" s="10"/>
      <c r="B125" s="10"/>
      <c r="C125" s="11" t="s">
        <v>100</v>
      </c>
      <c r="D125" s="10"/>
      <c r="E125" s="10"/>
      <c r="F125" s="10" t="s">
        <v>101</v>
      </c>
      <c r="G125" s="54" t="s">
        <v>347</v>
      </c>
      <c r="H125" s="54" t="s">
        <v>347</v>
      </c>
      <c r="I125" s="54" t="s">
        <v>347</v>
      </c>
      <c r="J125" s="54" t="s">
        <v>347</v>
      </c>
      <c r="K125" s="54" t="s">
        <v>347</v>
      </c>
      <c r="L125" s="54" t="s">
        <v>347</v>
      </c>
      <c r="M125" s="54" t="s">
        <v>347</v>
      </c>
      <c r="N125" s="54" t="s">
        <v>347</v>
      </c>
      <c r="O125" s="54" t="s">
        <v>347</v>
      </c>
      <c r="P125" s="54" t="s">
        <v>347</v>
      </c>
      <c r="Q125" s="54" t="s">
        <v>347</v>
      </c>
      <c r="R125" s="54" t="s">
        <v>347</v>
      </c>
      <c r="S125" s="54" t="s">
        <v>347</v>
      </c>
      <c r="T125" s="54" t="s">
        <v>347</v>
      </c>
      <c r="U125" s="54" t="s">
        <v>347</v>
      </c>
      <c r="V125" s="54" t="s">
        <v>347</v>
      </c>
      <c r="W125" s="54" t="s">
        <v>347</v>
      </c>
      <c r="X125" s="54" t="s">
        <v>347</v>
      </c>
      <c r="Y125" s="54" t="s">
        <v>347</v>
      </c>
      <c r="Z125" s="54" t="s">
        <v>347</v>
      </c>
      <c r="AA125" s="54" t="s">
        <v>347</v>
      </c>
      <c r="AB125" s="54" t="s">
        <v>347</v>
      </c>
      <c r="AC125" s="54" t="s">
        <v>347</v>
      </c>
      <c r="AD125" s="54" t="s">
        <v>347</v>
      </c>
      <c r="AE125" s="54" t="s">
        <v>347</v>
      </c>
      <c r="AF125" s="54" t="s">
        <v>347</v>
      </c>
      <c r="AG125" s="54" t="s">
        <v>347</v>
      </c>
      <c r="AH125" s="54" t="s">
        <v>347</v>
      </c>
      <c r="AI125" s="54" t="s">
        <v>347</v>
      </c>
    </row>
    <row r="126" spans="1:35" ht="15.75" x14ac:dyDescent="0.25">
      <c r="A126" s="10"/>
      <c r="B126" s="10"/>
      <c r="C126" s="11" t="s">
        <v>102</v>
      </c>
      <c r="D126" s="10"/>
      <c r="E126" s="10"/>
      <c r="F126" s="10" t="s">
        <v>103</v>
      </c>
      <c r="G126" s="54" t="s">
        <v>347</v>
      </c>
      <c r="H126" s="54">
        <v>0.99807838584410902</v>
      </c>
      <c r="I126" s="54" t="s">
        <v>347</v>
      </c>
      <c r="J126" s="54" t="s">
        <v>347</v>
      </c>
      <c r="K126" s="54">
        <v>0</v>
      </c>
      <c r="L126" s="54" t="s">
        <v>347</v>
      </c>
      <c r="M126" s="54">
        <v>1</v>
      </c>
      <c r="N126" s="54" t="s">
        <v>347</v>
      </c>
      <c r="O126" s="54" t="s">
        <v>347</v>
      </c>
      <c r="P126" s="54" t="s">
        <v>347</v>
      </c>
      <c r="Q126" s="54" t="s">
        <v>347</v>
      </c>
      <c r="R126" s="54" t="s">
        <v>347</v>
      </c>
      <c r="S126" s="54" t="s">
        <v>347</v>
      </c>
      <c r="T126" s="54">
        <v>0</v>
      </c>
      <c r="U126" s="54" t="s">
        <v>347</v>
      </c>
      <c r="V126" s="54" t="s">
        <v>347</v>
      </c>
      <c r="W126" s="54" t="s">
        <v>347</v>
      </c>
      <c r="X126" s="54" t="s">
        <v>347</v>
      </c>
      <c r="Y126" s="54" t="s">
        <v>347</v>
      </c>
      <c r="Z126" s="54">
        <v>0</v>
      </c>
      <c r="AA126" s="54" t="s">
        <v>347</v>
      </c>
      <c r="AB126" s="54" t="s">
        <v>347</v>
      </c>
      <c r="AC126" s="54">
        <v>0</v>
      </c>
      <c r="AD126" s="54" t="s">
        <v>347</v>
      </c>
      <c r="AE126" s="54">
        <v>1</v>
      </c>
      <c r="AF126" s="54" t="s">
        <v>347</v>
      </c>
      <c r="AG126" s="54" t="s">
        <v>347</v>
      </c>
      <c r="AH126" s="54" t="s">
        <v>347</v>
      </c>
      <c r="AI126" s="54">
        <v>0.81891912080524376</v>
      </c>
    </row>
    <row r="127" spans="1:35" ht="15.75" x14ac:dyDescent="0.25">
      <c r="A127" s="10"/>
      <c r="B127" s="10"/>
      <c r="C127" s="11" t="s">
        <v>104</v>
      </c>
      <c r="D127" s="10"/>
      <c r="E127" s="10"/>
      <c r="F127" s="10" t="s">
        <v>105</v>
      </c>
      <c r="G127" s="54" t="s">
        <v>347</v>
      </c>
      <c r="H127" s="54" t="s">
        <v>347</v>
      </c>
      <c r="I127" s="54" t="s">
        <v>347</v>
      </c>
      <c r="J127" s="54">
        <v>0.9</v>
      </c>
      <c r="K127" s="54">
        <v>0</v>
      </c>
      <c r="L127" s="54">
        <v>0</v>
      </c>
      <c r="M127" s="54" t="s">
        <v>347</v>
      </c>
      <c r="N127" s="54" t="s">
        <v>347</v>
      </c>
      <c r="O127" s="54" t="s">
        <v>347</v>
      </c>
      <c r="P127" s="54">
        <v>1</v>
      </c>
      <c r="Q127" s="54" t="s">
        <v>347</v>
      </c>
      <c r="R127" s="54" t="s">
        <v>347</v>
      </c>
      <c r="S127" s="54" t="s">
        <v>347</v>
      </c>
      <c r="T127" s="54">
        <v>0</v>
      </c>
      <c r="U127" s="54">
        <v>0</v>
      </c>
      <c r="V127" s="54" t="s">
        <v>347</v>
      </c>
      <c r="W127" s="54" t="s">
        <v>347</v>
      </c>
      <c r="X127" s="54">
        <v>0</v>
      </c>
      <c r="Y127" s="54" t="s">
        <v>347</v>
      </c>
      <c r="Z127" s="54" t="s">
        <v>347</v>
      </c>
      <c r="AA127" s="54" t="s">
        <v>347</v>
      </c>
      <c r="AB127" s="54" t="s">
        <v>347</v>
      </c>
      <c r="AC127" s="54">
        <v>0</v>
      </c>
      <c r="AD127" s="54" t="s">
        <v>347</v>
      </c>
      <c r="AE127" s="54" t="s">
        <v>347</v>
      </c>
      <c r="AF127" s="54" t="s">
        <v>347</v>
      </c>
      <c r="AG127" s="54" t="s">
        <v>347</v>
      </c>
      <c r="AH127" s="54">
        <v>0</v>
      </c>
      <c r="AI127" s="54">
        <v>7.1182970698596609E-2</v>
      </c>
    </row>
    <row r="128" spans="1:35" ht="15.75" x14ac:dyDescent="0.25">
      <c r="A128" s="10"/>
      <c r="B128" s="10"/>
      <c r="C128" s="11" t="s">
        <v>106</v>
      </c>
      <c r="D128" s="10"/>
      <c r="E128" s="10"/>
      <c r="F128" s="10" t="s">
        <v>107</v>
      </c>
      <c r="G128" s="54" t="s">
        <v>347</v>
      </c>
      <c r="H128" s="54">
        <v>0.87857233707403459</v>
      </c>
      <c r="I128" s="54">
        <v>1</v>
      </c>
      <c r="J128" s="54">
        <v>1</v>
      </c>
      <c r="K128" s="54">
        <v>0</v>
      </c>
      <c r="L128" s="54">
        <v>0</v>
      </c>
      <c r="M128" s="54">
        <v>1</v>
      </c>
      <c r="N128" s="54" t="s">
        <v>347</v>
      </c>
      <c r="O128" s="54">
        <v>1</v>
      </c>
      <c r="P128" s="54">
        <v>1</v>
      </c>
      <c r="Q128" s="54">
        <v>1</v>
      </c>
      <c r="R128" s="54">
        <v>1</v>
      </c>
      <c r="S128" s="54">
        <v>1</v>
      </c>
      <c r="T128" s="54">
        <v>0.95000001775573861</v>
      </c>
      <c r="U128" s="54">
        <v>1.0000000000000002</v>
      </c>
      <c r="V128" s="54">
        <v>1</v>
      </c>
      <c r="W128" s="54" t="s">
        <v>347</v>
      </c>
      <c r="X128" s="54" t="s">
        <v>347</v>
      </c>
      <c r="Y128" s="54">
        <v>1</v>
      </c>
      <c r="Z128" s="54">
        <v>0</v>
      </c>
      <c r="AA128" s="54" t="s">
        <v>347</v>
      </c>
      <c r="AB128" s="54" t="s">
        <v>347</v>
      </c>
      <c r="AC128" s="54">
        <v>0</v>
      </c>
      <c r="AD128" s="54">
        <v>1</v>
      </c>
      <c r="AE128" s="54" t="s">
        <v>347</v>
      </c>
      <c r="AF128" s="54">
        <v>1</v>
      </c>
      <c r="AG128" s="54">
        <v>1</v>
      </c>
      <c r="AH128" s="54">
        <v>0</v>
      </c>
      <c r="AI128" s="54">
        <v>0.60587978799947639</v>
      </c>
    </row>
    <row r="129" spans="1:35" ht="15.75" x14ac:dyDescent="0.25">
      <c r="A129" s="10"/>
      <c r="B129" s="10"/>
      <c r="C129" s="11" t="s">
        <v>108</v>
      </c>
      <c r="D129" s="10"/>
      <c r="E129" s="10"/>
      <c r="F129" s="10" t="s">
        <v>109</v>
      </c>
      <c r="G129" s="54" t="s">
        <v>347</v>
      </c>
      <c r="H129" s="54" t="s">
        <v>347</v>
      </c>
      <c r="I129" s="54">
        <v>1</v>
      </c>
      <c r="J129" s="54">
        <v>1</v>
      </c>
      <c r="K129" s="54" t="s">
        <v>347</v>
      </c>
      <c r="L129" s="54">
        <v>1</v>
      </c>
      <c r="M129" s="54">
        <v>1</v>
      </c>
      <c r="N129" s="54">
        <v>1</v>
      </c>
      <c r="O129" s="54">
        <v>1</v>
      </c>
      <c r="P129" s="54">
        <v>1</v>
      </c>
      <c r="Q129" s="54">
        <v>1</v>
      </c>
      <c r="R129" s="54" t="s">
        <v>347</v>
      </c>
      <c r="S129" s="54">
        <v>1</v>
      </c>
      <c r="T129" s="54" t="s">
        <v>347</v>
      </c>
      <c r="U129" s="54">
        <v>0.99999999999999989</v>
      </c>
      <c r="V129" s="54">
        <v>1</v>
      </c>
      <c r="W129" s="54">
        <v>1</v>
      </c>
      <c r="X129" s="54" t="s">
        <v>347</v>
      </c>
      <c r="Y129" s="54">
        <v>1</v>
      </c>
      <c r="Z129" s="54">
        <v>1</v>
      </c>
      <c r="AA129" s="54">
        <v>1</v>
      </c>
      <c r="AB129" s="54" t="s">
        <v>347</v>
      </c>
      <c r="AC129" s="54">
        <v>0</v>
      </c>
      <c r="AD129" s="54">
        <v>1</v>
      </c>
      <c r="AE129" s="54" t="s">
        <v>347</v>
      </c>
      <c r="AF129" s="54">
        <v>1</v>
      </c>
      <c r="AG129" s="54">
        <v>1</v>
      </c>
      <c r="AH129" s="54" t="s">
        <v>347</v>
      </c>
      <c r="AI129" s="54">
        <v>0.98044901310435373</v>
      </c>
    </row>
    <row r="130" spans="1:35" ht="15.75" x14ac:dyDescent="0.25">
      <c r="A130" s="10"/>
      <c r="B130" s="10"/>
      <c r="C130" s="11" t="s">
        <v>110</v>
      </c>
      <c r="D130" s="10"/>
      <c r="E130" s="10"/>
      <c r="F130" s="10" t="s">
        <v>111</v>
      </c>
      <c r="G130" s="54" t="s">
        <v>347</v>
      </c>
      <c r="H130" s="54" t="s">
        <v>347</v>
      </c>
      <c r="I130" s="54">
        <v>1</v>
      </c>
      <c r="J130" s="54">
        <v>1</v>
      </c>
      <c r="K130" s="54">
        <v>0</v>
      </c>
      <c r="L130" s="54" t="s">
        <v>347</v>
      </c>
      <c r="M130" s="54" t="s">
        <v>347</v>
      </c>
      <c r="N130" s="54">
        <v>0</v>
      </c>
      <c r="O130" s="54" t="s">
        <v>347</v>
      </c>
      <c r="P130" s="54">
        <v>1</v>
      </c>
      <c r="Q130" s="54" t="s">
        <v>347</v>
      </c>
      <c r="R130" s="54" t="s">
        <v>347</v>
      </c>
      <c r="S130" s="54">
        <v>1</v>
      </c>
      <c r="T130" s="54">
        <v>0.95000000367555404</v>
      </c>
      <c r="U130" s="54">
        <v>1</v>
      </c>
      <c r="V130" s="54">
        <v>0.9</v>
      </c>
      <c r="W130" s="54">
        <v>1</v>
      </c>
      <c r="X130" s="54">
        <v>1</v>
      </c>
      <c r="Y130" s="54">
        <v>1</v>
      </c>
      <c r="Z130" s="54">
        <v>1</v>
      </c>
      <c r="AA130" s="54" t="s">
        <v>347</v>
      </c>
      <c r="AB130" s="54" t="s">
        <v>347</v>
      </c>
      <c r="AC130" s="54">
        <v>0.55646021110201838</v>
      </c>
      <c r="AD130" s="54" t="s">
        <v>347</v>
      </c>
      <c r="AE130" s="54" t="s">
        <v>347</v>
      </c>
      <c r="AF130" s="54" t="s">
        <v>347</v>
      </c>
      <c r="AG130" s="54" t="s">
        <v>347</v>
      </c>
      <c r="AH130" s="54" t="s">
        <v>347</v>
      </c>
      <c r="AI130" s="54">
        <v>0.88827692946844616</v>
      </c>
    </row>
    <row r="131" spans="1:35" ht="15.75" x14ac:dyDescent="0.25">
      <c r="A131" s="10"/>
      <c r="B131" s="10"/>
      <c r="C131" s="11" t="s">
        <v>112</v>
      </c>
      <c r="D131" s="10"/>
      <c r="E131" s="10"/>
      <c r="F131" s="10" t="s">
        <v>113</v>
      </c>
      <c r="G131" s="54">
        <v>0</v>
      </c>
      <c r="H131" s="54" t="s">
        <v>347</v>
      </c>
      <c r="I131" s="54">
        <v>1</v>
      </c>
      <c r="J131" s="54">
        <v>0.94436146658160391</v>
      </c>
      <c r="K131" s="54">
        <v>1</v>
      </c>
      <c r="L131" s="54" t="s">
        <v>347</v>
      </c>
      <c r="M131" s="54" t="s">
        <v>347</v>
      </c>
      <c r="N131" s="54" t="s">
        <v>347</v>
      </c>
      <c r="O131" s="54" t="s">
        <v>347</v>
      </c>
      <c r="P131" s="54" t="s">
        <v>347</v>
      </c>
      <c r="Q131" s="54">
        <v>1</v>
      </c>
      <c r="R131" s="54" t="s">
        <v>347</v>
      </c>
      <c r="S131" s="54">
        <v>1</v>
      </c>
      <c r="T131" s="54">
        <v>0.95000000964699516</v>
      </c>
      <c r="U131" s="54">
        <v>1</v>
      </c>
      <c r="V131" s="54" t="s">
        <v>347</v>
      </c>
      <c r="W131" s="54">
        <v>0.69999999509945243</v>
      </c>
      <c r="X131" s="54">
        <v>1</v>
      </c>
      <c r="Y131" s="54" t="s">
        <v>347</v>
      </c>
      <c r="Z131" s="54">
        <v>1.0000000000000002</v>
      </c>
      <c r="AA131" s="54" t="s">
        <v>347</v>
      </c>
      <c r="AB131" s="54">
        <v>1</v>
      </c>
      <c r="AC131" s="54">
        <v>0</v>
      </c>
      <c r="AD131" s="54" t="s">
        <v>347</v>
      </c>
      <c r="AE131" s="54" t="s">
        <v>347</v>
      </c>
      <c r="AF131" s="54" t="s">
        <v>347</v>
      </c>
      <c r="AG131" s="54" t="s">
        <v>347</v>
      </c>
      <c r="AH131" s="54" t="s">
        <v>347</v>
      </c>
      <c r="AI131" s="54">
        <v>0.79915022220977239</v>
      </c>
    </row>
    <row r="132" spans="1:35" ht="15.75" x14ac:dyDescent="0.25">
      <c r="A132" s="10"/>
      <c r="B132" s="10"/>
      <c r="C132" s="11" t="s">
        <v>114</v>
      </c>
      <c r="D132" s="10"/>
      <c r="E132" s="10"/>
      <c r="F132" s="10" t="s">
        <v>115</v>
      </c>
      <c r="G132" s="54" t="s">
        <v>347</v>
      </c>
      <c r="H132" s="54" t="s">
        <v>347</v>
      </c>
      <c r="I132" s="54" t="s">
        <v>347</v>
      </c>
      <c r="J132" s="54" t="s">
        <v>347</v>
      </c>
      <c r="K132" s="54" t="s">
        <v>347</v>
      </c>
      <c r="L132" s="54" t="s">
        <v>347</v>
      </c>
      <c r="M132" s="54" t="s">
        <v>347</v>
      </c>
      <c r="N132" s="54" t="s">
        <v>347</v>
      </c>
      <c r="O132" s="54" t="s">
        <v>347</v>
      </c>
      <c r="P132" s="54">
        <v>1</v>
      </c>
      <c r="Q132" s="54" t="s">
        <v>347</v>
      </c>
      <c r="R132" s="54" t="s">
        <v>347</v>
      </c>
      <c r="S132" s="54" t="s">
        <v>347</v>
      </c>
      <c r="T132" s="54" t="s">
        <v>347</v>
      </c>
      <c r="U132" s="54">
        <v>1</v>
      </c>
      <c r="V132" s="54" t="s">
        <v>347</v>
      </c>
      <c r="W132" s="54" t="s">
        <v>347</v>
      </c>
      <c r="X132" s="54" t="s">
        <v>347</v>
      </c>
      <c r="Y132" s="54" t="s">
        <v>347</v>
      </c>
      <c r="Z132" s="54" t="s">
        <v>347</v>
      </c>
      <c r="AA132" s="54" t="s">
        <v>347</v>
      </c>
      <c r="AB132" s="54" t="s">
        <v>347</v>
      </c>
      <c r="AC132" s="54" t="s">
        <v>347</v>
      </c>
      <c r="AD132" s="54" t="s">
        <v>347</v>
      </c>
      <c r="AE132" s="54" t="s">
        <v>347</v>
      </c>
      <c r="AF132" s="54" t="s">
        <v>347</v>
      </c>
      <c r="AG132" s="54" t="s">
        <v>347</v>
      </c>
      <c r="AH132" s="54" t="s">
        <v>347</v>
      </c>
      <c r="AI132" s="54">
        <v>1</v>
      </c>
    </row>
    <row r="133" spans="1:35" ht="15.75" x14ac:dyDescent="0.25">
      <c r="A133" s="10"/>
      <c r="B133" s="10"/>
      <c r="C133" s="11" t="s">
        <v>116</v>
      </c>
      <c r="D133" s="10"/>
      <c r="E133" s="10"/>
      <c r="F133" s="10" t="s">
        <v>117</v>
      </c>
      <c r="G133" s="54" t="s">
        <v>347</v>
      </c>
      <c r="H133" s="54" t="s">
        <v>347</v>
      </c>
      <c r="I133" s="54">
        <v>1</v>
      </c>
      <c r="J133" s="54">
        <v>1</v>
      </c>
      <c r="K133" s="54">
        <v>1</v>
      </c>
      <c r="L133" s="54" t="s">
        <v>347</v>
      </c>
      <c r="M133" s="54">
        <v>1</v>
      </c>
      <c r="N133" s="54">
        <v>0</v>
      </c>
      <c r="O133" s="54">
        <v>1</v>
      </c>
      <c r="P133" s="54">
        <v>1</v>
      </c>
      <c r="Q133" s="54" t="s">
        <v>347</v>
      </c>
      <c r="R133" s="54" t="s">
        <v>347</v>
      </c>
      <c r="S133" s="54">
        <v>-4.8063895484429251</v>
      </c>
      <c r="T133" s="54">
        <v>0.95000005992753567</v>
      </c>
      <c r="U133" s="54" t="s">
        <v>347</v>
      </c>
      <c r="V133" s="54" t="s">
        <v>347</v>
      </c>
      <c r="W133" s="54" t="s">
        <v>347</v>
      </c>
      <c r="X133" s="54">
        <v>1</v>
      </c>
      <c r="Y133" s="54" t="s">
        <v>347</v>
      </c>
      <c r="Z133" s="54">
        <v>0.68225278449285498</v>
      </c>
      <c r="AA133" s="54" t="s">
        <v>347</v>
      </c>
      <c r="AB133" s="54" t="s">
        <v>347</v>
      </c>
      <c r="AC133" s="54" t="s">
        <v>347</v>
      </c>
      <c r="AD133" s="54" t="s">
        <v>347</v>
      </c>
      <c r="AE133" s="54">
        <v>1</v>
      </c>
      <c r="AF133" s="54">
        <v>0</v>
      </c>
      <c r="AG133" s="54">
        <v>1</v>
      </c>
      <c r="AH133" s="54">
        <v>1</v>
      </c>
      <c r="AI133" s="54">
        <v>0.94401350150215946</v>
      </c>
    </row>
    <row r="134" spans="1:35" ht="15.75" x14ac:dyDescent="0.25">
      <c r="A134" s="10"/>
      <c r="B134" s="10"/>
      <c r="C134" s="11" t="s">
        <v>118</v>
      </c>
      <c r="D134" s="10"/>
      <c r="E134" s="10"/>
      <c r="F134" s="10" t="s">
        <v>119</v>
      </c>
      <c r="G134" s="54">
        <v>1</v>
      </c>
      <c r="H134" s="54">
        <v>0.9344422497141075</v>
      </c>
      <c r="I134" s="54" t="s">
        <v>347</v>
      </c>
      <c r="J134" s="54" t="s">
        <v>347</v>
      </c>
      <c r="K134" s="54" t="s">
        <v>347</v>
      </c>
      <c r="L134" s="54" t="s">
        <v>347</v>
      </c>
      <c r="M134" s="54">
        <v>0</v>
      </c>
      <c r="N134" s="54" t="s">
        <v>347</v>
      </c>
      <c r="O134" s="54" t="s">
        <v>347</v>
      </c>
      <c r="P134" s="54">
        <v>0</v>
      </c>
      <c r="Q134" s="54" t="s">
        <v>347</v>
      </c>
      <c r="R134" s="54" t="s">
        <v>347</v>
      </c>
      <c r="S134" s="54">
        <v>1</v>
      </c>
      <c r="T134" s="54">
        <v>0.95000035196148136</v>
      </c>
      <c r="U134" s="54">
        <v>0</v>
      </c>
      <c r="V134" s="54">
        <v>0.57999999999999996</v>
      </c>
      <c r="W134" s="54" t="s">
        <v>347</v>
      </c>
      <c r="X134" s="54" t="s">
        <v>347</v>
      </c>
      <c r="Y134" s="54">
        <v>1</v>
      </c>
      <c r="Z134" s="54" t="s">
        <v>347</v>
      </c>
      <c r="AA134" s="54" t="s">
        <v>347</v>
      </c>
      <c r="AB134" s="54" t="s">
        <v>347</v>
      </c>
      <c r="AC134" s="54" t="s">
        <v>347</v>
      </c>
      <c r="AD134" s="54">
        <v>0</v>
      </c>
      <c r="AE134" s="54">
        <v>1</v>
      </c>
      <c r="AF134" s="54">
        <v>0</v>
      </c>
      <c r="AG134" s="54" t="s">
        <v>347</v>
      </c>
      <c r="AH134" s="54">
        <v>1</v>
      </c>
      <c r="AI134" s="54">
        <v>0.45785989202254129</v>
      </c>
    </row>
    <row r="135" spans="1:35" ht="15.75" x14ac:dyDescent="0.25">
      <c r="A135" s="10"/>
      <c r="B135" s="10"/>
      <c r="C135" s="11" t="s">
        <v>120</v>
      </c>
      <c r="D135" s="10"/>
      <c r="E135" s="10"/>
      <c r="F135" s="10" t="s">
        <v>121</v>
      </c>
      <c r="G135" s="54">
        <v>0.94995865594729789</v>
      </c>
      <c r="H135" s="54" t="s">
        <v>347</v>
      </c>
      <c r="I135" s="54">
        <v>0.49999994670685105</v>
      </c>
      <c r="J135" s="54">
        <v>0</v>
      </c>
      <c r="K135" s="54" t="s">
        <v>347</v>
      </c>
      <c r="L135" s="54" t="s">
        <v>347</v>
      </c>
      <c r="M135" s="54">
        <v>1</v>
      </c>
      <c r="N135" s="54" t="s">
        <v>347</v>
      </c>
      <c r="O135" s="54">
        <v>0</v>
      </c>
      <c r="P135" s="54" t="s">
        <v>347</v>
      </c>
      <c r="Q135" s="54">
        <v>0</v>
      </c>
      <c r="R135" s="54" t="s">
        <v>347</v>
      </c>
      <c r="S135" s="54">
        <v>0</v>
      </c>
      <c r="T135" s="54">
        <v>0</v>
      </c>
      <c r="U135" s="54">
        <v>0</v>
      </c>
      <c r="V135" s="54">
        <v>0.5</v>
      </c>
      <c r="W135" s="54">
        <v>1</v>
      </c>
      <c r="X135" s="54">
        <v>1</v>
      </c>
      <c r="Y135" s="54">
        <v>0</v>
      </c>
      <c r="Z135" s="54">
        <v>0</v>
      </c>
      <c r="AA135" s="54">
        <v>0</v>
      </c>
      <c r="AB135" s="54" t="s">
        <v>347</v>
      </c>
      <c r="AC135" s="54">
        <v>0</v>
      </c>
      <c r="AD135" s="54">
        <v>0</v>
      </c>
      <c r="AE135" s="54">
        <v>0</v>
      </c>
      <c r="AF135" s="54" t="s">
        <v>347</v>
      </c>
      <c r="AG135" s="54">
        <v>1</v>
      </c>
      <c r="AH135" s="54">
        <v>0</v>
      </c>
      <c r="AI135" s="54">
        <v>0.47517542588644407</v>
      </c>
    </row>
    <row r="136" spans="1:35" ht="15.75" x14ac:dyDescent="0.25">
      <c r="A136" s="10"/>
      <c r="B136" s="10"/>
      <c r="C136" s="11" t="s">
        <v>122</v>
      </c>
      <c r="D136" s="10"/>
      <c r="E136" s="10"/>
      <c r="F136" s="10" t="s">
        <v>123</v>
      </c>
      <c r="G136" s="54">
        <v>1</v>
      </c>
      <c r="H136" s="54">
        <v>0</v>
      </c>
      <c r="I136" s="54">
        <v>1.0000000000000002</v>
      </c>
      <c r="J136" s="54">
        <v>1</v>
      </c>
      <c r="K136" s="54" t="s">
        <v>347</v>
      </c>
      <c r="L136" s="54">
        <v>0.96232234057627264</v>
      </c>
      <c r="M136" s="54">
        <v>1</v>
      </c>
      <c r="N136" s="54" t="s">
        <v>347</v>
      </c>
      <c r="O136" s="54">
        <v>1</v>
      </c>
      <c r="P136" s="54" t="s">
        <v>347</v>
      </c>
      <c r="Q136" s="54" t="s">
        <v>347</v>
      </c>
      <c r="R136" s="54">
        <v>1</v>
      </c>
      <c r="S136" s="54">
        <v>1</v>
      </c>
      <c r="T136" s="54">
        <v>0.9500000065012002</v>
      </c>
      <c r="U136" s="54">
        <v>0</v>
      </c>
      <c r="V136" s="54" t="s">
        <v>347</v>
      </c>
      <c r="W136" s="54">
        <v>1</v>
      </c>
      <c r="X136" s="54" t="s">
        <v>347</v>
      </c>
      <c r="Y136" s="54">
        <v>1</v>
      </c>
      <c r="Z136" s="54">
        <v>1</v>
      </c>
      <c r="AA136" s="54">
        <v>1</v>
      </c>
      <c r="AB136" s="54" t="s">
        <v>347</v>
      </c>
      <c r="AC136" s="54">
        <v>1</v>
      </c>
      <c r="AD136" s="54">
        <v>1</v>
      </c>
      <c r="AE136" s="54">
        <v>0.90778759562035538</v>
      </c>
      <c r="AF136" s="54" t="s">
        <v>347</v>
      </c>
      <c r="AG136" s="54" t="s">
        <v>347</v>
      </c>
      <c r="AH136" s="54">
        <v>1.0000000000000002</v>
      </c>
      <c r="AI136" s="54">
        <v>0.62534329193854643</v>
      </c>
    </row>
    <row r="137" spans="1:35" ht="15.75" x14ac:dyDescent="0.25">
      <c r="A137" s="10"/>
      <c r="B137" s="10"/>
      <c r="C137" s="11" t="s">
        <v>124</v>
      </c>
      <c r="D137" s="10"/>
      <c r="E137" s="10"/>
      <c r="F137" s="10" t="s">
        <v>125</v>
      </c>
      <c r="G137" s="54">
        <v>1</v>
      </c>
      <c r="H137" s="54" t="s">
        <v>347</v>
      </c>
      <c r="I137" s="54" t="s">
        <v>347</v>
      </c>
      <c r="J137" s="54">
        <v>1</v>
      </c>
      <c r="K137" s="54" t="s">
        <v>347</v>
      </c>
      <c r="L137" s="54">
        <v>1</v>
      </c>
      <c r="M137" s="54">
        <v>1</v>
      </c>
      <c r="N137" s="54" t="s">
        <v>347</v>
      </c>
      <c r="O137" s="54">
        <v>1</v>
      </c>
      <c r="P137" s="54" t="s">
        <v>347</v>
      </c>
      <c r="Q137" s="54" t="s">
        <v>347</v>
      </c>
      <c r="R137" s="54" t="s">
        <v>347</v>
      </c>
      <c r="S137" s="54">
        <v>1</v>
      </c>
      <c r="T137" s="54">
        <v>1</v>
      </c>
      <c r="U137" s="54">
        <v>1</v>
      </c>
      <c r="V137" s="54">
        <v>0.75</v>
      </c>
      <c r="W137" s="54" t="s">
        <v>347</v>
      </c>
      <c r="X137" s="54">
        <v>1</v>
      </c>
      <c r="Y137" s="54">
        <v>1</v>
      </c>
      <c r="Z137" s="54">
        <v>1</v>
      </c>
      <c r="AA137" s="54">
        <v>1</v>
      </c>
      <c r="AB137" s="54" t="s">
        <v>347</v>
      </c>
      <c r="AC137" s="54">
        <v>1</v>
      </c>
      <c r="AD137" s="54" t="s">
        <v>347</v>
      </c>
      <c r="AE137" s="54" t="s">
        <v>347</v>
      </c>
      <c r="AF137" s="54">
        <v>1</v>
      </c>
      <c r="AG137" s="54" t="s">
        <v>347</v>
      </c>
      <c r="AH137" s="54" t="s">
        <v>347</v>
      </c>
      <c r="AI137" s="54">
        <v>0.99854428540914386</v>
      </c>
    </row>
    <row r="138" spans="1:35" ht="15.75" x14ac:dyDescent="0.25">
      <c r="A138" s="10"/>
      <c r="B138" s="10" t="s">
        <v>126</v>
      </c>
      <c r="C138" s="11"/>
      <c r="D138" s="10"/>
      <c r="E138" s="10" t="s">
        <v>127</v>
      </c>
      <c r="F138" s="10"/>
      <c r="G138" s="54" t="s">
        <v>347</v>
      </c>
      <c r="H138" s="54" t="s">
        <v>347</v>
      </c>
      <c r="I138" s="54" t="s">
        <v>347</v>
      </c>
      <c r="J138" s="54" t="s">
        <v>347</v>
      </c>
      <c r="K138" s="54" t="s">
        <v>347</v>
      </c>
      <c r="L138" s="54" t="s">
        <v>347</v>
      </c>
      <c r="M138" s="54" t="s">
        <v>347</v>
      </c>
      <c r="N138" s="54" t="s">
        <v>347</v>
      </c>
      <c r="O138" s="54" t="s">
        <v>347</v>
      </c>
      <c r="P138" s="54" t="s">
        <v>347</v>
      </c>
      <c r="Q138" s="54" t="s">
        <v>347</v>
      </c>
      <c r="R138" s="54" t="s">
        <v>347</v>
      </c>
      <c r="S138" s="54" t="s">
        <v>347</v>
      </c>
      <c r="T138" s="54" t="s">
        <v>347</v>
      </c>
      <c r="U138" s="54" t="s">
        <v>347</v>
      </c>
      <c r="V138" s="54" t="s">
        <v>347</v>
      </c>
      <c r="W138" s="54" t="s">
        <v>347</v>
      </c>
      <c r="X138" s="54" t="s">
        <v>347</v>
      </c>
      <c r="Y138" s="54" t="s">
        <v>347</v>
      </c>
      <c r="Z138" s="54" t="s">
        <v>347</v>
      </c>
      <c r="AA138" s="54" t="s">
        <v>347</v>
      </c>
      <c r="AB138" s="54" t="s">
        <v>347</v>
      </c>
      <c r="AC138" s="54" t="s">
        <v>347</v>
      </c>
      <c r="AD138" s="54" t="s">
        <v>347</v>
      </c>
      <c r="AE138" s="54" t="s">
        <v>347</v>
      </c>
      <c r="AF138" s="54" t="s">
        <v>347</v>
      </c>
      <c r="AG138" s="54" t="s">
        <v>347</v>
      </c>
      <c r="AH138" s="54" t="s">
        <v>347</v>
      </c>
      <c r="AI138" s="54" t="s">
        <v>347</v>
      </c>
    </row>
    <row r="139" spans="1:35" ht="15.75" x14ac:dyDescent="0.25">
      <c r="A139" s="10"/>
      <c r="B139" s="10" t="s">
        <v>128</v>
      </c>
      <c r="C139" s="11"/>
      <c r="D139" s="10"/>
      <c r="E139" s="10" t="s">
        <v>127</v>
      </c>
      <c r="F139" s="10"/>
      <c r="G139" s="54" t="s">
        <v>347</v>
      </c>
      <c r="H139" s="54" t="s">
        <v>347</v>
      </c>
      <c r="I139" s="54" t="s">
        <v>347</v>
      </c>
      <c r="J139" s="54" t="s">
        <v>347</v>
      </c>
      <c r="K139" s="54" t="s">
        <v>347</v>
      </c>
      <c r="L139" s="54" t="s">
        <v>347</v>
      </c>
      <c r="M139" s="54" t="s">
        <v>347</v>
      </c>
      <c r="N139" s="54" t="s">
        <v>347</v>
      </c>
      <c r="O139" s="54" t="s">
        <v>347</v>
      </c>
      <c r="P139" s="54" t="s">
        <v>347</v>
      </c>
      <c r="Q139" s="54" t="s">
        <v>347</v>
      </c>
      <c r="R139" s="54" t="s">
        <v>347</v>
      </c>
      <c r="S139" s="54" t="s">
        <v>347</v>
      </c>
      <c r="T139" s="54" t="s">
        <v>347</v>
      </c>
      <c r="U139" s="54" t="s">
        <v>347</v>
      </c>
      <c r="V139" s="54" t="s">
        <v>347</v>
      </c>
      <c r="W139" s="54" t="s">
        <v>347</v>
      </c>
      <c r="X139" s="54" t="s">
        <v>347</v>
      </c>
      <c r="Y139" s="54" t="s">
        <v>347</v>
      </c>
      <c r="Z139" s="54" t="s">
        <v>347</v>
      </c>
      <c r="AA139" s="54" t="s">
        <v>347</v>
      </c>
      <c r="AB139" s="54" t="s">
        <v>347</v>
      </c>
      <c r="AC139" s="54" t="s">
        <v>347</v>
      </c>
      <c r="AD139" s="54" t="s">
        <v>347</v>
      </c>
      <c r="AE139" s="54" t="s">
        <v>347</v>
      </c>
      <c r="AF139" s="54" t="s">
        <v>347</v>
      </c>
      <c r="AG139" s="54" t="s">
        <v>347</v>
      </c>
      <c r="AH139" s="54" t="s">
        <v>347</v>
      </c>
      <c r="AI139" s="54" t="s">
        <v>347</v>
      </c>
    </row>
    <row r="140" spans="1:35" ht="15.75" x14ac:dyDescent="0.25">
      <c r="A140" s="10"/>
      <c r="B140" s="10" t="s">
        <v>129</v>
      </c>
      <c r="C140" s="11"/>
      <c r="D140" s="10"/>
      <c r="E140" s="10" t="s">
        <v>130</v>
      </c>
      <c r="F140" s="10"/>
      <c r="G140" s="54" t="s">
        <v>347</v>
      </c>
      <c r="H140" s="54">
        <v>0.37221513057366895</v>
      </c>
      <c r="I140" s="54" t="s">
        <v>347</v>
      </c>
      <c r="J140" s="54" t="s">
        <v>347</v>
      </c>
      <c r="K140" s="54" t="s">
        <v>347</v>
      </c>
      <c r="L140" s="54" t="s">
        <v>347</v>
      </c>
      <c r="M140" s="54" t="s">
        <v>347</v>
      </c>
      <c r="N140" s="54" t="s">
        <v>347</v>
      </c>
      <c r="O140" s="54" t="s">
        <v>347</v>
      </c>
      <c r="P140" s="54">
        <v>0</v>
      </c>
      <c r="Q140" s="54" t="s">
        <v>347</v>
      </c>
      <c r="R140" s="54" t="s">
        <v>347</v>
      </c>
      <c r="S140" s="54" t="s">
        <v>347</v>
      </c>
      <c r="T140" s="54" t="s">
        <v>347</v>
      </c>
      <c r="U140" s="54">
        <v>0</v>
      </c>
      <c r="V140" s="54" t="s">
        <v>347</v>
      </c>
      <c r="W140" s="54" t="s">
        <v>347</v>
      </c>
      <c r="X140" s="54" t="s">
        <v>347</v>
      </c>
      <c r="Y140" s="54" t="s">
        <v>347</v>
      </c>
      <c r="Z140" s="54">
        <v>1</v>
      </c>
      <c r="AA140" s="54">
        <v>0</v>
      </c>
      <c r="AB140" s="54" t="s">
        <v>347</v>
      </c>
      <c r="AC140" s="54">
        <v>0</v>
      </c>
      <c r="AD140" s="54">
        <v>1</v>
      </c>
      <c r="AE140" s="54" t="s">
        <v>347</v>
      </c>
      <c r="AF140" s="54" t="s">
        <v>347</v>
      </c>
      <c r="AG140" s="54" t="s">
        <v>347</v>
      </c>
      <c r="AH140" s="54">
        <v>0.89963456535271757</v>
      </c>
      <c r="AI140" s="54">
        <v>0.79299407296361268</v>
      </c>
    </row>
    <row r="141" spans="1:35" ht="15.75" x14ac:dyDescent="0.25">
      <c r="A141" s="10"/>
      <c r="B141" s="10"/>
      <c r="C141" s="11" t="s">
        <v>131</v>
      </c>
      <c r="D141" s="10"/>
      <c r="E141" s="10"/>
      <c r="F141" s="10" t="s">
        <v>132</v>
      </c>
      <c r="G141" s="54" t="s">
        <v>347</v>
      </c>
      <c r="H141" s="54" t="s">
        <v>347</v>
      </c>
      <c r="I141" s="54" t="s">
        <v>347</v>
      </c>
      <c r="J141" s="54" t="s">
        <v>347</v>
      </c>
      <c r="K141" s="54" t="s">
        <v>347</v>
      </c>
      <c r="L141" s="54" t="s">
        <v>347</v>
      </c>
      <c r="M141" s="54" t="s">
        <v>347</v>
      </c>
      <c r="N141" s="54" t="s">
        <v>347</v>
      </c>
      <c r="O141" s="54" t="s">
        <v>347</v>
      </c>
      <c r="P141" s="54">
        <v>0</v>
      </c>
      <c r="Q141" s="54" t="s">
        <v>347</v>
      </c>
      <c r="R141" s="54" t="s">
        <v>347</v>
      </c>
      <c r="S141" s="54" t="s">
        <v>347</v>
      </c>
      <c r="T141" s="54" t="s">
        <v>347</v>
      </c>
      <c r="U141" s="54">
        <v>0</v>
      </c>
      <c r="V141" s="54" t="s">
        <v>347</v>
      </c>
      <c r="W141" s="54" t="s">
        <v>347</v>
      </c>
      <c r="X141" s="54" t="s">
        <v>347</v>
      </c>
      <c r="Y141" s="54" t="s">
        <v>347</v>
      </c>
      <c r="Z141" s="54">
        <v>1</v>
      </c>
      <c r="AA141" s="54">
        <v>0</v>
      </c>
      <c r="AB141" s="54" t="s">
        <v>347</v>
      </c>
      <c r="AC141" s="54">
        <v>0</v>
      </c>
      <c r="AD141" s="54" t="s">
        <v>347</v>
      </c>
      <c r="AE141" s="54" t="s">
        <v>347</v>
      </c>
      <c r="AF141" s="54" t="s">
        <v>347</v>
      </c>
      <c r="AG141" s="54" t="s">
        <v>347</v>
      </c>
      <c r="AH141" s="54">
        <v>0</v>
      </c>
      <c r="AI141" s="54">
        <v>0.11085297594933569</v>
      </c>
    </row>
    <row r="142" spans="1:35" ht="15.75" x14ac:dyDescent="0.25">
      <c r="A142" s="10"/>
      <c r="B142" s="10"/>
      <c r="C142" s="11" t="s">
        <v>133</v>
      </c>
      <c r="D142" s="10"/>
      <c r="E142" s="10"/>
      <c r="F142" s="10" t="s">
        <v>134</v>
      </c>
      <c r="G142" s="54" t="s">
        <v>347</v>
      </c>
      <c r="H142" s="54" t="s">
        <v>347</v>
      </c>
      <c r="I142" s="54" t="s">
        <v>347</v>
      </c>
      <c r="J142" s="54" t="s">
        <v>347</v>
      </c>
      <c r="K142" s="54" t="s">
        <v>347</v>
      </c>
      <c r="L142" s="54" t="s">
        <v>347</v>
      </c>
      <c r="M142" s="54" t="s">
        <v>347</v>
      </c>
      <c r="N142" s="54" t="s">
        <v>347</v>
      </c>
      <c r="O142" s="54" t="s">
        <v>347</v>
      </c>
      <c r="P142" s="54" t="s">
        <v>347</v>
      </c>
      <c r="Q142" s="54" t="s">
        <v>347</v>
      </c>
      <c r="R142" s="54" t="s">
        <v>347</v>
      </c>
      <c r="S142" s="54" t="s">
        <v>347</v>
      </c>
      <c r="T142" s="54" t="s">
        <v>347</v>
      </c>
      <c r="U142" s="54" t="s">
        <v>347</v>
      </c>
      <c r="V142" s="54" t="s">
        <v>347</v>
      </c>
      <c r="W142" s="54" t="s">
        <v>347</v>
      </c>
      <c r="X142" s="54" t="s">
        <v>347</v>
      </c>
      <c r="Y142" s="54" t="s">
        <v>347</v>
      </c>
      <c r="Z142" s="54" t="s">
        <v>347</v>
      </c>
      <c r="AA142" s="54" t="s">
        <v>347</v>
      </c>
      <c r="AB142" s="54" t="s">
        <v>347</v>
      </c>
      <c r="AC142" s="54" t="s">
        <v>347</v>
      </c>
      <c r="AD142" s="54" t="s">
        <v>347</v>
      </c>
      <c r="AE142" s="54" t="s">
        <v>347</v>
      </c>
      <c r="AF142" s="54" t="s">
        <v>347</v>
      </c>
      <c r="AG142" s="54" t="s">
        <v>347</v>
      </c>
      <c r="AH142" s="54" t="s">
        <v>347</v>
      </c>
      <c r="AI142" s="54" t="s">
        <v>347</v>
      </c>
    </row>
    <row r="143" spans="1:35" ht="15.75" x14ac:dyDescent="0.25">
      <c r="A143" s="10"/>
      <c r="B143" s="10"/>
      <c r="C143" s="11" t="s">
        <v>135</v>
      </c>
      <c r="D143" s="10"/>
      <c r="E143" s="10"/>
      <c r="F143" s="10" t="s">
        <v>136</v>
      </c>
      <c r="G143" s="54" t="s">
        <v>347</v>
      </c>
      <c r="H143" s="54">
        <v>0.37221513057366895</v>
      </c>
      <c r="I143" s="54" t="s">
        <v>347</v>
      </c>
      <c r="J143" s="54" t="s">
        <v>347</v>
      </c>
      <c r="K143" s="54" t="s">
        <v>347</v>
      </c>
      <c r="L143" s="54" t="s">
        <v>347</v>
      </c>
      <c r="M143" s="54" t="s">
        <v>347</v>
      </c>
      <c r="N143" s="54" t="s">
        <v>347</v>
      </c>
      <c r="O143" s="54" t="s">
        <v>347</v>
      </c>
      <c r="P143" s="54" t="s">
        <v>347</v>
      </c>
      <c r="Q143" s="54" t="s">
        <v>347</v>
      </c>
      <c r="R143" s="54" t="s">
        <v>347</v>
      </c>
      <c r="S143" s="54" t="s">
        <v>347</v>
      </c>
      <c r="T143" s="54" t="s">
        <v>347</v>
      </c>
      <c r="U143" s="54" t="s">
        <v>347</v>
      </c>
      <c r="V143" s="54" t="s">
        <v>347</v>
      </c>
      <c r="W143" s="54" t="s">
        <v>347</v>
      </c>
      <c r="X143" s="54" t="s">
        <v>347</v>
      </c>
      <c r="Y143" s="54" t="s">
        <v>347</v>
      </c>
      <c r="Z143" s="54" t="s">
        <v>347</v>
      </c>
      <c r="AA143" s="54" t="s">
        <v>347</v>
      </c>
      <c r="AB143" s="54" t="s">
        <v>347</v>
      </c>
      <c r="AC143" s="54" t="s">
        <v>347</v>
      </c>
      <c r="AD143" s="54">
        <v>1</v>
      </c>
      <c r="AE143" s="54" t="s">
        <v>347</v>
      </c>
      <c r="AF143" s="54" t="s">
        <v>347</v>
      </c>
      <c r="AG143" s="54" t="s">
        <v>347</v>
      </c>
      <c r="AH143" s="54">
        <v>1</v>
      </c>
      <c r="AI143" s="54">
        <v>0.96525896747073481</v>
      </c>
    </row>
    <row r="144" spans="1:35" ht="15.75" x14ac:dyDescent="0.25">
      <c r="A144" s="10"/>
      <c r="B144" s="10" t="s">
        <v>137</v>
      </c>
      <c r="C144" s="11"/>
      <c r="D144" s="10"/>
      <c r="E144" s="10" t="s">
        <v>138</v>
      </c>
      <c r="F144" s="10"/>
      <c r="G144" s="54">
        <v>1</v>
      </c>
      <c r="H144" s="54">
        <v>0.23996214070440958</v>
      </c>
      <c r="I144" s="54">
        <v>0.81171066879165465</v>
      </c>
      <c r="J144" s="54">
        <v>0.86673911052561126</v>
      </c>
      <c r="K144" s="54">
        <v>0.36659047227633967</v>
      </c>
      <c r="L144" s="54">
        <v>0.79187652283572441</v>
      </c>
      <c r="M144" s="54">
        <v>1</v>
      </c>
      <c r="N144" s="54">
        <v>0.47595972577137613</v>
      </c>
      <c r="O144" s="54">
        <v>1</v>
      </c>
      <c r="P144" s="54">
        <v>0</v>
      </c>
      <c r="Q144" s="54">
        <v>1</v>
      </c>
      <c r="R144" s="54">
        <v>1</v>
      </c>
      <c r="S144" s="54">
        <v>0.43757344318270425</v>
      </c>
      <c r="T144" s="54">
        <v>0.49102537073733288</v>
      </c>
      <c r="U144" s="54">
        <v>0</v>
      </c>
      <c r="V144" s="54">
        <v>1</v>
      </c>
      <c r="W144" s="54">
        <v>1</v>
      </c>
      <c r="X144" s="54">
        <v>1</v>
      </c>
      <c r="Y144" s="54">
        <v>0.93226030839365437</v>
      </c>
      <c r="Z144" s="54">
        <v>0.63346799573118195</v>
      </c>
      <c r="AA144" s="54">
        <v>0.64435025440967475</v>
      </c>
      <c r="AB144" s="54">
        <v>0.77881352779120494</v>
      </c>
      <c r="AC144" s="54">
        <v>0.12906443857827812</v>
      </c>
      <c r="AD144" s="54">
        <v>0.62416608046940103</v>
      </c>
      <c r="AE144" s="54">
        <v>0.50610822161361446</v>
      </c>
      <c r="AF144" s="54">
        <v>0.37458067469763229</v>
      </c>
      <c r="AG144" s="54">
        <v>0.46878926913298408</v>
      </c>
      <c r="AH144" s="54">
        <v>0.35943982035738609</v>
      </c>
      <c r="AI144" s="54">
        <v>0.50502914633742657</v>
      </c>
    </row>
    <row r="145" spans="1:35" ht="15.75" x14ac:dyDescent="0.25">
      <c r="A145" s="10"/>
      <c r="B145" s="10"/>
      <c r="C145" s="11" t="s">
        <v>139</v>
      </c>
      <c r="D145" s="10"/>
      <c r="E145" s="10"/>
      <c r="F145" s="10" t="s">
        <v>140</v>
      </c>
      <c r="G145" s="54" t="s">
        <v>347</v>
      </c>
      <c r="H145" s="54">
        <v>0.74439679261329117</v>
      </c>
      <c r="I145" s="54" t="s">
        <v>347</v>
      </c>
      <c r="J145" s="54">
        <v>1</v>
      </c>
      <c r="K145" s="54">
        <v>0</v>
      </c>
      <c r="L145" s="54">
        <v>1</v>
      </c>
      <c r="M145" s="54" t="s">
        <v>347</v>
      </c>
      <c r="N145" s="54">
        <v>1</v>
      </c>
      <c r="O145" s="54" t="s">
        <v>347</v>
      </c>
      <c r="P145" s="54" t="s">
        <v>347</v>
      </c>
      <c r="Q145" s="54" t="s">
        <v>347</v>
      </c>
      <c r="R145" s="54" t="s">
        <v>347</v>
      </c>
      <c r="S145" s="54" t="s">
        <v>347</v>
      </c>
      <c r="T145" s="54" t="s">
        <v>347</v>
      </c>
      <c r="U145" s="54" t="s">
        <v>347</v>
      </c>
      <c r="V145" s="54" t="s">
        <v>347</v>
      </c>
      <c r="W145" s="54" t="s">
        <v>347</v>
      </c>
      <c r="X145" s="54" t="s">
        <v>347</v>
      </c>
      <c r="Y145" s="54">
        <v>1</v>
      </c>
      <c r="Z145" s="54">
        <v>1</v>
      </c>
      <c r="AA145" s="54" t="s">
        <v>347</v>
      </c>
      <c r="AB145" s="54" t="s">
        <v>347</v>
      </c>
      <c r="AC145" s="54">
        <v>1</v>
      </c>
      <c r="AD145" s="54" t="s">
        <v>347</v>
      </c>
      <c r="AE145" s="54" t="s">
        <v>347</v>
      </c>
      <c r="AF145" s="54" t="s">
        <v>347</v>
      </c>
      <c r="AG145" s="54">
        <v>1</v>
      </c>
      <c r="AH145" s="54">
        <v>0</v>
      </c>
      <c r="AI145" s="54">
        <v>0.71980497438745916</v>
      </c>
    </row>
    <row r="146" spans="1:35" ht="15.75" x14ac:dyDescent="0.25">
      <c r="A146" s="10"/>
      <c r="B146" s="10"/>
      <c r="C146" s="11" t="s">
        <v>141</v>
      </c>
      <c r="D146" s="10"/>
      <c r="E146" s="10"/>
      <c r="F146" s="10" t="s">
        <v>142</v>
      </c>
      <c r="G146" s="54">
        <v>1</v>
      </c>
      <c r="H146" s="54">
        <v>0.10098654238517915</v>
      </c>
      <c r="I146" s="54">
        <v>0.9974465239793574</v>
      </c>
      <c r="J146" s="54">
        <v>0.80000158592544035</v>
      </c>
      <c r="K146" s="54">
        <v>0</v>
      </c>
      <c r="L146" s="54">
        <v>0.65801057534413043</v>
      </c>
      <c r="M146" s="54">
        <v>1</v>
      </c>
      <c r="N146" s="54">
        <v>0</v>
      </c>
      <c r="O146" s="54" t="s">
        <v>347</v>
      </c>
      <c r="P146" s="54">
        <v>0</v>
      </c>
      <c r="Q146" s="54" t="s">
        <v>347</v>
      </c>
      <c r="R146" s="54">
        <v>1</v>
      </c>
      <c r="S146" s="54">
        <v>2.6680263651174946E-2</v>
      </c>
      <c r="T146" s="54">
        <v>9.7187248857377936E-2</v>
      </c>
      <c r="U146" s="54">
        <v>0</v>
      </c>
      <c r="V146" s="54">
        <v>1</v>
      </c>
      <c r="W146" s="54">
        <v>1</v>
      </c>
      <c r="X146" s="54">
        <v>1</v>
      </c>
      <c r="Y146" s="54">
        <v>0.8</v>
      </c>
      <c r="Z146" s="54">
        <v>0.3546131998425997</v>
      </c>
      <c r="AA146" s="54">
        <v>0.31507503689404159</v>
      </c>
      <c r="AB146" s="54">
        <v>0.50000001438207209</v>
      </c>
      <c r="AC146" s="54">
        <v>0.12901330632235936</v>
      </c>
      <c r="AD146" s="54">
        <v>0.12530562819273436</v>
      </c>
      <c r="AE146" s="54">
        <v>0.40045681504914871</v>
      </c>
      <c r="AF146" s="54">
        <v>0</v>
      </c>
      <c r="AG146" s="54">
        <v>0</v>
      </c>
      <c r="AH146" s="54">
        <v>0.42189079927378853</v>
      </c>
      <c r="AI146" s="54">
        <v>0.37434643523254263</v>
      </c>
    </row>
    <row r="147" spans="1:35" ht="15.75" x14ac:dyDescent="0.25">
      <c r="A147" s="10"/>
      <c r="B147" s="10"/>
      <c r="C147" s="11" t="s">
        <v>143</v>
      </c>
      <c r="D147" s="10"/>
      <c r="E147" s="10"/>
      <c r="F147" s="10" t="s">
        <v>144</v>
      </c>
      <c r="G147" s="54">
        <v>1</v>
      </c>
      <c r="H147" s="54">
        <v>0.60115186331901083</v>
      </c>
      <c r="I147" s="54">
        <v>0.54618487261652282</v>
      </c>
      <c r="J147" s="54" t="s">
        <v>347</v>
      </c>
      <c r="K147" s="54">
        <v>1</v>
      </c>
      <c r="L147" s="54">
        <v>1</v>
      </c>
      <c r="M147" s="54">
        <v>1</v>
      </c>
      <c r="N147" s="54" t="s">
        <v>347</v>
      </c>
      <c r="O147" s="54">
        <v>1</v>
      </c>
      <c r="P147" s="54">
        <v>0</v>
      </c>
      <c r="Q147" s="54">
        <v>1</v>
      </c>
      <c r="R147" s="54">
        <v>1</v>
      </c>
      <c r="S147" s="54">
        <v>1</v>
      </c>
      <c r="T147" s="54">
        <v>1</v>
      </c>
      <c r="U147" s="54" t="s">
        <v>347</v>
      </c>
      <c r="V147" s="54">
        <v>1</v>
      </c>
      <c r="W147" s="54">
        <v>1</v>
      </c>
      <c r="X147" s="54">
        <v>1</v>
      </c>
      <c r="Y147" s="54">
        <v>1</v>
      </c>
      <c r="Z147" s="54">
        <v>0.99999999999999978</v>
      </c>
      <c r="AA147" s="54">
        <v>1</v>
      </c>
      <c r="AB147" s="54">
        <v>1</v>
      </c>
      <c r="AC147" s="54" t="s">
        <v>347</v>
      </c>
      <c r="AD147" s="54">
        <v>1</v>
      </c>
      <c r="AE147" s="54">
        <v>1</v>
      </c>
      <c r="AF147" s="54">
        <v>1</v>
      </c>
      <c r="AG147" s="54">
        <v>1</v>
      </c>
      <c r="AH147" s="54">
        <v>0</v>
      </c>
      <c r="AI147" s="54">
        <v>0.87469215030398706</v>
      </c>
    </row>
    <row r="148" spans="1:35" ht="15.75" x14ac:dyDescent="0.25">
      <c r="A148" s="10"/>
      <c r="B148" s="10" t="s">
        <v>145</v>
      </c>
      <c r="C148" s="11"/>
      <c r="D148" s="10"/>
      <c r="E148" s="10" t="s">
        <v>127</v>
      </c>
      <c r="F148" s="10"/>
      <c r="G148" s="54" t="s">
        <v>347</v>
      </c>
      <c r="H148" s="54" t="s">
        <v>347</v>
      </c>
      <c r="I148" s="54" t="s">
        <v>347</v>
      </c>
      <c r="J148" s="54" t="s">
        <v>347</v>
      </c>
      <c r="K148" s="54" t="s">
        <v>347</v>
      </c>
      <c r="L148" s="54" t="s">
        <v>347</v>
      </c>
      <c r="M148" s="54" t="s">
        <v>347</v>
      </c>
      <c r="N148" s="54" t="s">
        <v>347</v>
      </c>
      <c r="O148" s="54" t="s">
        <v>347</v>
      </c>
      <c r="P148" s="54" t="s">
        <v>347</v>
      </c>
      <c r="Q148" s="54" t="s">
        <v>347</v>
      </c>
      <c r="R148" s="54" t="s">
        <v>347</v>
      </c>
      <c r="S148" s="54" t="s">
        <v>347</v>
      </c>
      <c r="T148" s="54" t="s">
        <v>347</v>
      </c>
      <c r="U148" s="54" t="s">
        <v>347</v>
      </c>
      <c r="V148" s="54" t="s">
        <v>347</v>
      </c>
      <c r="W148" s="54" t="s">
        <v>347</v>
      </c>
      <c r="X148" s="54" t="s">
        <v>347</v>
      </c>
      <c r="Y148" s="54" t="s">
        <v>347</v>
      </c>
      <c r="Z148" s="54" t="s">
        <v>347</v>
      </c>
      <c r="AA148" s="54" t="s">
        <v>347</v>
      </c>
      <c r="AB148" s="54" t="s">
        <v>347</v>
      </c>
      <c r="AC148" s="54" t="s">
        <v>347</v>
      </c>
      <c r="AD148" s="54" t="s">
        <v>347</v>
      </c>
      <c r="AE148" s="54" t="s">
        <v>347</v>
      </c>
      <c r="AF148" s="54" t="s">
        <v>347</v>
      </c>
      <c r="AG148" s="54" t="s">
        <v>347</v>
      </c>
      <c r="AH148" s="54" t="s">
        <v>347</v>
      </c>
      <c r="AI148" s="54" t="s">
        <v>347</v>
      </c>
    </row>
    <row r="149" spans="1:35" ht="15.75" x14ac:dyDescent="0.25">
      <c r="A149" s="10"/>
      <c r="B149" s="10" t="s">
        <v>146</v>
      </c>
      <c r="C149" s="11"/>
      <c r="D149" s="10"/>
      <c r="E149" s="10" t="s">
        <v>127</v>
      </c>
      <c r="F149" s="10"/>
      <c r="G149" s="54" t="s">
        <v>347</v>
      </c>
      <c r="H149" s="54" t="s">
        <v>347</v>
      </c>
      <c r="I149" s="54" t="s">
        <v>347</v>
      </c>
      <c r="J149" s="54" t="s">
        <v>347</v>
      </c>
      <c r="K149" s="54" t="s">
        <v>347</v>
      </c>
      <c r="L149" s="54" t="s">
        <v>347</v>
      </c>
      <c r="M149" s="54" t="s">
        <v>347</v>
      </c>
      <c r="N149" s="54" t="s">
        <v>347</v>
      </c>
      <c r="O149" s="54" t="s">
        <v>347</v>
      </c>
      <c r="P149" s="54" t="s">
        <v>347</v>
      </c>
      <c r="Q149" s="54" t="s">
        <v>347</v>
      </c>
      <c r="R149" s="54" t="s">
        <v>347</v>
      </c>
      <c r="S149" s="54" t="s">
        <v>347</v>
      </c>
      <c r="T149" s="54" t="s">
        <v>347</v>
      </c>
      <c r="U149" s="54" t="s">
        <v>347</v>
      </c>
      <c r="V149" s="54" t="s">
        <v>347</v>
      </c>
      <c r="W149" s="54" t="s">
        <v>347</v>
      </c>
      <c r="X149" s="54" t="s">
        <v>347</v>
      </c>
      <c r="Y149" s="54" t="s">
        <v>347</v>
      </c>
      <c r="Z149" s="54" t="s">
        <v>347</v>
      </c>
      <c r="AA149" s="54" t="s">
        <v>347</v>
      </c>
      <c r="AB149" s="54" t="s">
        <v>347</v>
      </c>
      <c r="AC149" s="54" t="s">
        <v>347</v>
      </c>
      <c r="AD149" s="54" t="s">
        <v>347</v>
      </c>
      <c r="AE149" s="54" t="s">
        <v>347</v>
      </c>
      <c r="AF149" s="54" t="s">
        <v>347</v>
      </c>
      <c r="AG149" s="54" t="s">
        <v>347</v>
      </c>
      <c r="AH149" s="54" t="s">
        <v>347</v>
      </c>
      <c r="AI149" s="54" t="s">
        <v>347</v>
      </c>
    </row>
    <row r="150" spans="1:35" ht="15.75" x14ac:dyDescent="0.25">
      <c r="A150" s="5" t="s">
        <v>147</v>
      </c>
      <c r="B150" s="5"/>
      <c r="C150" s="24"/>
      <c r="D150" s="5"/>
      <c r="E150" s="5"/>
      <c r="F150" s="5"/>
      <c r="G150" s="54">
        <v>0.43854842192564841</v>
      </c>
      <c r="H150" s="54">
        <v>0.55366097185578789</v>
      </c>
      <c r="I150" s="54">
        <v>0.65370019066105278</v>
      </c>
      <c r="J150" s="54">
        <v>0.56582069133809176</v>
      </c>
      <c r="K150" s="54">
        <v>0.46952058154234055</v>
      </c>
      <c r="L150" s="54">
        <v>0.52576025642178714</v>
      </c>
      <c r="M150" s="54">
        <v>0.70399808594512625</v>
      </c>
      <c r="N150" s="54">
        <v>0.57815671602373586</v>
      </c>
      <c r="O150" s="54">
        <v>0.55518783895849178</v>
      </c>
      <c r="P150" s="54">
        <v>0.52029981833776684</v>
      </c>
      <c r="Q150" s="54">
        <v>0.54821797784792292</v>
      </c>
      <c r="R150" s="54">
        <v>0.59582775972718216</v>
      </c>
      <c r="S150" s="54">
        <v>0.579737311639556</v>
      </c>
      <c r="T150" s="54">
        <v>0.60107411216054485</v>
      </c>
      <c r="U150" s="54">
        <v>0.50932374216713849</v>
      </c>
      <c r="V150" s="54">
        <v>0.71509075369039776</v>
      </c>
      <c r="W150" s="54">
        <v>0.62493667471445513</v>
      </c>
      <c r="X150" s="54">
        <v>0.66255679305391035</v>
      </c>
      <c r="Y150" s="54">
        <v>0.62568869870324173</v>
      </c>
      <c r="Z150" s="54">
        <v>0.54661094810951782</v>
      </c>
      <c r="AA150" s="54">
        <v>0.57852207292300972</v>
      </c>
      <c r="AB150" s="54">
        <v>0.43269639067211346</v>
      </c>
      <c r="AC150" s="54">
        <v>0.20036217716614682</v>
      </c>
      <c r="AD150" s="54">
        <v>0.6647068950785604</v>
      </c>
      <c r="AE150" s="54">
        <v>0.53863679676528586</v>
      </c>
      <c r="AF150" s="54">
        <v>0.45927362242231856</v>
      </c>
      <c r="AG150" s="54">
        <v>0.70915895802710016</v>
      </c>
      <c r="AH150" s="54">
        <v>0.5045986934501312</v>
      </c>
      <c r="AI150" s="54">
        <v>0.54332004381032795</v>
      </c>
    </row>
  </sheetData>
  <sheetProtection algorithmName="SHA-512" hashValue="ezH+soD+18RZHP+LFu3sWbGXmdJjC9IcqxOmlRlNWdcV0NXlct+4AC50lqnyxqOCW3D44GmV4T6uehMJAgu4xQ==" saltValue="+B4hhrrO7HzTv2vxKr4TPQ==" spinCount="100000" sheet="1" objects="1" scenarios="1"/>
  <conditionalFormatting sqref="G82:AH149">
    <cfRule type="colorScale" priority="115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G10:AH10">
    <cfRule type="cellIs" priority="111" stopIfTrue="1" operator="equal">
      <formula>" "</formula>
    </cfRule>
    <cfRule type="cellIs" dxfId="3860" priority="112" operator="notEqual">
      <formula>$AI$10</formula>
    </cfRule>
  </conditionalFormatting>
  <conditionalFormatting sqref="G11:AH11">
    <cfRule type="cellIs" priority="107" stopIfTrue="1" operator="equal">
      <formula>" "</formula>
    </cfRule>
    <cfRule type="cellIs" dxfId="3859" priority="108" operator="notEqual">
      <formula>$AI$11</formula>
    </cfRule>
  </conditionalFormatting>
  <conditionalFormatting sqref="G12:AH12">
    <cfRule type="cellIs" priority="105" stopIfTrue="1" operator="equal">
      <formula>" "</formula>
    </cfRule>
    <cfRule type="cellIs" dxfId="3858" priority="106" operator="notEqual">
      <formula>$AI$12</formula>
    </cfRule>
  </conditionalFormatting>
  <conditionalFormatting sqref="G13:AH13">
    <cfRule type="cellIs" priority="103" stopIfTrue="1" operator="equal">
      <formula>" "</formula>
    </cfRule>
    <cfRule type="cellIs" dxfId="3857" priority="104" operator="notEqual">
      <formula>$AI$13</formula>
    </cfRule>
  </conditionalFormatting>
  <conditionalFormatting sqref="G14:AH14">
    <cfRule type="cellIs" priority="101" stopIfTrue="1" operator="equal">
      <formula>" "</formula>
    </cfRule>
    <cfRule type="cellIs" dxfId="3856" priority="102" operator="notEqual">
      <formula>$AI$14</formula>
    </cfRule>
  </conditionalFormatting>
  <conditionalFormatting sqref="G15:AH15">
    <cfRule type="cellIs" priority="99" stopIfTrue="1" operator="equal">
      <formula>" "</formula>
    </cfRule>
    <cfRule type="cellIs" dxfId="3855" priority="100" operator="notEqual">
      <formula>$AI$15</formula>
    </cfRule>
  </conditionalFormatting>
  <conditionalFormatting sqref="G16:AH16">
    <cfRule type="cellIs" priority="97" stopIfTrue="1" operator="equal">
      <formula>" "</formula>
    </cfRule>
    <cfRule type="cellIs" dxfId="3854" priority="98" operator="notEqual">
      <formula>$AI$16</formula>
    </cfRule>
  </conditionalFormatting>
  <conditionalFormatting sqref="G17:AH17">
    <cfRule type="cellIs" priority="95" stopIfTrue="1" operator="equal">
      <formula>" "</formula>
    </cfRule>
    <cfRule type="cellIs" dxfId="3853" priority="96" operator="notEqual">
      <formula>$AI$17</formula>
    </cfRule>
  </conditionalFormatting>
  <conditionalFormatting sqref="G18:AH18">
    <cfRule type="cellIs" priority="93" stopIfTrue="1" operator="equal">
      <formula>" "</formula>
    </cfRule>
    <cfRule type="cellIs" dxfId="3852" priority="94" operator="notEqual">
      <formula>$AI$18</formula>
    </cfRule>
  </conditionalFormatting>
  <conditionalFormatting sqref="G19:AH19">
    <cfRule type="cellIs" priority="91" stopIfTrue="1" operator="equal">
      <formula>" "</formula>
    </cfRule>
    <cfRule type="cellIs" dxfId="3851" priority="92" operator="notEqual">
      <formula>$AI$19</formula>
    </cfRule>
  </conditionalFormatting>
  <conditionalFormatting sqref="G20:AH20">
    <cfRule type="cellIs" priority="89" stopIfTrue="1" operator="equal">
      <formula>" "</formula>
    </cfRule>
    <cfRule type="cellIs" dxfId="3850" priority="90" operator="notEqual">
      <formula>$AI$20</formula>
    </cfRule>
  </conditionalFormatting>
  <conditionalFormatting sqref="G21:AH21">
    <cfRule type="cellIs" priority="87" stopIfTrue="1" operator="equal">
      <formula>" "</formula>
    </cfRule>
    <cfRule type="cellIs" dxfId="3849" priority="88" operator="notEqual">
      <formula>$AI$21</formula>
    </cfRule>
  </conditionalFormatting>
  <conditionalFormatting sqref="G22:AH22">
    <cfRule type="cellIs" priority="85" stopIfTrue="1" operator="equal">
      <formula>" "</formula>
    </cfRule>
    <cfRule type="cellIs" dxfId="3848" priority="86" operator="notEqual">
      <formula>$AI$22</formula>
    </cfRule>
  </conditionalFormatting>
  <conditionalFormatting sqref="G23:AH23">
    <cfRule type="cellIs" priority="83" stopIfTrue="1" operator="equal">
      <formula>" "</formula>
    </cfRule>
    <cfRule type="cellIs" dxfId="3847" priority="84" operator="notEqual">
      <formula>$AI$23</formula>
    </cfRule>
  </conditionalFormatting>
  <conditionalFormatting sqref="G24:AH24">
    <cfRule type="cellIs" priority="81" stopIfTrue="1" operator="equal">
      <formula>" "</formula>
    </cfRule>
    <cfRule type="cellIs" dxfId="3846" priority="82" operator="notEqual">
      <formula>$AI$24</formula>
    </cfRule>
  </conditionalFormatting>
  <conditionalFormatting sqref="G25:AH25">
    <cfRule type="cellIs" priority="79" stopIfTrue="1" operator="equal">
      <formula>" "</formula>
    </cfRule>
    <cfRule type="cellIs" dxfId="3845" priority="80" operator="notEqual">
      <formula>$AI$25</formula>
    </cfRule>
  </conditionalFormatting>
  <conditionalFormatting sqref="G27:AH27">
    <cfRule type="cellIs" priority="77" stopIfTrue="1" operator="equal">
      <formula>" "</formula>
    </cfRule>
    <cfRule type="cellIs" dxfId="3844" priority="78" operator="notEqual">
      <formula>$AI$27</formula>
    </cfRule>
  </conditionalFormatting>
  <conditionalFormatting sqref="G28:AH28">
    <cfRule type="cellIs" priority="75" stopIfTrue="1" operator="equal">
      <formula>" "</formula>
    </cfRule>
    <cfRule type="cellIs" dxfId="3843" priority="76" operator="notEqual">
      <formula>$AI$28</formula>
    </cfRule>
  </conditionalFormatting>
  <conditionalFormatting sqref="G29:AH29">
    <cfRule type="cellIs" priority="73" stopIfTrue="1" operator="equal">
      <formula>" "</formula>
    </cfRule>
    <cfRule type="cellIs" dxfId="3842" priority="74" operator="notEqual">
      <formula>$AI$29</formula>
    </cfRule>
  </conditionalFormatting>
  <conditionalFormatting sqref="G30:AH30">
    <cfRule type="cellIs" priority="71" stopIfTrue="1" operator="equal">
      <formula>" "</formula>
    </cfRule>
    <cfRule type="cellIs" dxfId="3841" priority="72" operator="notEqual">
      <formula>$AI$30</formula>
    </cfRule>
  </conditionalFormatting>
  <conditionalFormatting sqref="G31:AH31">
    <cfRule type="cellIs" priority="69" stopIfTrue="1" operator="equal">
      <formula>" "</formula>
    </cfRule>
    <cfRule type="cellIs" dxfId="3840" priority="70" operator="notEqual">
      <formula>$AI$31</formula>
    </cfRule>
  </conditionalFormatting>
  <conditionalFormatting sqref="G32:AH32">
    <cfRule type="cellIs" priority="67" stopIfTrue="1" operator="equal">
      <formula>" "</formula>
    </cfRule>
    <cfRule type="cellIs" dxfId="3839" priority="68" operator="notEqual">
      <formula>$AI$32</formula>
    </cfRule>
  </conditionalFormatting>
  <conditionalFormatting sqref="G33:AH33">
    <cfRule type="cellIs" priority="65" stopIfTrue="1" operator="equal">
      <formula>" "</formula>
    </cfRule>
    <cfRule type="cellIs" dxfId="3838" priority="66" operator="notEqual">
      <formula>$AI$33</formula>
    </cfRule>
  </conditionalFormatting>
  <conditionalFormatting sqref="G34:AH34">
    <cfRule type="cellIs" priority="63" stopIfTrue="1" operator="equal">
      <formula>" "</formula>
    </cfRule>
    <cfRule type="cellIs" dxfId="3837" priority="64" operator="notEqual">
      <formula>$AI$34</formula>
    </cfRule>
  </conditionalFormatting>
  <conditionalFormatting sqref="G35:AH35">
    <cfRule type="cellIs" priority="61" stopIfTrue="1" operator="equal">
      <formula>" "</formula>
    </cfRule>
    <cfRule type="cellIs" dxfId="3836" priority="62" operator="notEqual">
      <formula>$AI$35</formula>
    </cfRule>
  </conditionalFormatting>
  <conditionalFormatting sqref="G36:AH36">
    <cfRule type="cellIs" priority="59" stopIfTrue="1" operator="equal">
      <formula>" "</formula>
    </cfRule>
    <cfRule type="cellIs" dxfId="3835" priority="60" operator="notEqual">
      <formula>$AI$36</formula>
    </cfRule>
  </conditionalFormatting>
  <conditionalFormatting sqref="G37:AH37">
    <cfRule type="cellIs" priority="57" stopIfTrue="1" operator="equal">
      <formula>" "</formula>
    </cfRule>
    <cfRule type="cellIs" dxfId="3834" priority="58" operator="notEqual">
      <formula>$AI$37</formula>
    </cfRule>
  </conditionalFormatting>
  <conditionalFormatting sqref="G38:AH38">
    <cfRule type="cellIs" priority="55" stopIfTrue="1" operator="equal">
      <formula>" "</formula>
    </cfRule>
    <cfRule type="cellIs" dxfId="3833" priority="56" operator="notEqual">
      <formula>$AI$38</formula>
    </cfRule>
  </conditionalFormatting>
  <conditionalFormatting sqref="G41:AH41">
    <cfRule type="cellIs" priority="53" stopIfTrue="1" operator="equal">
      <formula>" "</formula>
    </cfRule>
    <cfRule type="cellIs" dxfId="3832" priority="54" operator="notEqual">
      <formula>$AI$41</formula>
    </cfRule>
  </conditionalFormatting>
  <conditionalFormatting sqref="G42:AH42">
    <cfRule type="cellIs" priority="51" stopIfTrue="1" operator="equal">
      <formula>" "</formula>
    </cfRule>
    <cfRule type="cellIs" dxfId="3831" priority="52" operator="notEqual">
      <formula>$AI$42</formula>
    </cfRule>
  </conditionalFormatting>
  <conditionalFormatting sqref="G44:AH44">
    <cfRule type="cellIs" priority="49" stopIfTrue="1" operator="equal">
      <formula>" "</formula>
    </cfRule>
    <cfRule type="cellIs" dxfId="3830" priority="50" operator="notEqual">
      <formula>$AI$44</formula>
    </cfRule>
  </conditionalFormatting>
  <conditionalFormatting sqref="G45:AH45">
    <cfRule type="cellIs" priority="47" stopIfTrue="1" operator="equal">
      <formula>" "</formula>
    </cfRule>
    <cfRule type="cellIs" dxfId="3829" priority="48" operator="notEqual">
      <formula>$AI$45</formula>
    </cfRule>
  </conditionalFormatting>
  <conditionalFormatting sqref="G46:AH46">
    <cfRule type="cellIs" priority="45" stopIfTrue="1" operator="equal">
      <formula>" "</formula>
    </cfRule>
    <cfRule type="cellIs" dxfId="3828" priority="46" operator="notEqual">
      <formula>$AI$46</formula>
    </cfRule>
  </conditionalFormatting>
  <conditionalFormatting sqref="G47:AH47">
    <cfRule type="cellIs" priority="43" stopIfTrue="1" operator="equal">
      <formula>" "</formula>
    </cfRule>
    <cfRule type="cellIs" dxfId="3827" priority="44" operator="notEqual">
      <formula>$AI$47</formula>
    </cfRule>
  </conditionalFormatting>
  <conditionalFormatting sqref="G48:AH48">
    <cfRule type="cellIs" priority="41" stopIfTrue="1" operator="equal">
      <formula>" "</formula>
    </cfRule>
    <cfRule type="cellIs" dxfId="3826" priority="42" operator="notEqual">
      <formula>$AI$48</formula>
    </cfRule>
  </conditionalFormatting>
  <conditionalFormatting sqref="G49:AH49">
    <cfRule type="cellIs" priority="39" stopIfTrue="1" operator="equal">
      <formula>" "</formula>
    </cfRule>
    <cfRule type="cellIs" dxfId="3825" priority="40" operator="notEqual">
      <formula>$AI$49</formula>
    </cfRule>
  </conditionalFormatting>
  <conditionalFormatting sqref="G50:AH50">
    <cfRule type="cellIs" priority="37" stopIfTrue="1" operator="equal">
      <formula>" "</formula>
    </cfRule>
    <cfRule type="cellIs" dxfId="3824" priority="38" operator="notEqual">
      <formula>$AI$50</formula>
    </cfRule>
  </conditionalFormatting>
  <conditionalFormatting sqref="G51:AH51">
    <cfRule type="cellIs" priority="35" stopIfTrue="1" operator="equal">
      <formula>" "</formula>
    </cfRule>
    <cfRule type="cellIs" dxfId="3823" priority="36" operator="notEqual">
      <formula>$AI$51</formula>
    </cfRule>
  </conditionalFormatting>
  <conditionalFormatting sqref="G53:AH53">
    <cfRule type="cellIs" priority="33" stopIfTrue="1" operator="equal">
      <formula>" "</formula>
    </cfRule>
    <cfRule type="cellIs" dxfId="3822" priority="34" operator="notEqual">
      <formula>$AI$53</formula>
    </cfRule>
  </conditionalFormatting>
  <conditionalFormatting sqref="G54:AH54">
    <cfRule type="cellIs" priority="31" stopIfTrue="1" operator="equal">
      <formula>" "</formula>
    </cfRule>
    <cfRule type="cellIs" dxfId="3821" priority="32" operator="notEqual">
      <formula>$AI$54</formula>
    </cfRule>
  </conditionalFormatting>
  <conditionalFormatting sqref="G55:AH55">
    <cfRule type="cellIs" priority="29" stopIfTrue="1" operator="equal">
      <formula>" "</formula>
    </cfRule>
    <cfRule type="cellIs" dxfId="3820" priority="30" operator="notEqual">
      <formula>$AI$55</formula>
    </cfRule>
  </conditionalFormatting>
  <conditionalFormatting sqref="G56:AH56">
    <cfRule type="cellIs" priority="27" stopIfTrue="1" operator="equal">
      <formula>" "</formula>
    </cfRule>
    <cfRule type="cellIs" dxfId="3819" priority="28" operator="notEqual">
      <formula>$AI$56</formula>
    </cfRule>
  </conditionalFormatting>
  <conditionalFormatting sqref="G57:AH57">
    <cfRule type="cellIs" priority="25" stopIfTrue="1" operator="equal">
      <formula>" "</formula>
    </cfRule>
    <cfRule type="cellIs" dxfId="3818" priority="26" operator="notEqual">
      <formula>$AI$57</formula>
    </cfRule>
  </conditionalFormatting>
  <conditionalFormatting sqref="G58:AH58">
    <cfRule type="cellIs" priority="23" stopIfTrue="1" operator="equal">
      <formula>" "</formula>
    </cfRule>
    <cfRule type="cellIs" dxfId="3817" priority="24" operator="notEqual">
      <formula>$AI$58</formula>
    </cfRule>
  </conditionalFormatting>
  <conditionalFormatting sqref="G59:AH59">
    <cfRule type="cellIs" priority="21" stopIfTrue="1" operator="equal">
      <formula>" "</formula>
    </cfRule>
    <cfRule type="cellIs" dxfId="3816" priority="22" operator="notEqual">
      <formula>$AI$59</formula>
    </cfRule>
  </conditionalFormatting>
  <conditionalFormatting sqref="G60:AH60">
    <cfRule type="cellIs" priority="19" stopIfTrue="1" operator="equal">
      <formula>" "</formula>
    </cfRule>
    <cfRule type="cellIs" dxfId="3815" priority="20" operator="notEqual">
      <formula>$AI$60</formula>
    </cfRule>
  </conditionalFormatting>
  <conditionalFormatting sqref="G61:AH61">
    <cfRule type="cellIs" priority="17" stopIfTrue="1" operator="equal">
      <formula>" "</formula>
    </cfRule>
    <cfRule type="cellIs" dxfId="3814" priority="18" operator="notEqual">
      <formula>$AI$61</formula>
    </cfRule>
  </conditionalFormatting>
  <conditionalFormatting sqref="G62:AH62">
    <cfRule type="cellIs" priority="15" stopIfTrue="1" operator="equal">
      <formula>" "</formula>
    </cfRule>
    <cfRule type="cellIs" dxfId="3813" priority="16" operator="notEqual">
      <formula>$AI$62</formula>
    </cfRule>
  </conditionalFormatting>
  <conditionalFormatting sqref="G63:AH63">
    <cfRule type="cellIs" priority="13" stopIfTrue="1" operator="equal">
      <formula>" "</formula>
    </cfRule>
    <cfRule type="cellIs" dxfId="3812" priority="14" operator="notEqual">
      <formula>$AI$63</formula>
    </cfRule>
  </conditionalFormatting>
  <conditionalFormatting sqref="G64:AH64">
    <cfRule type="cellIs" priority="11" stopIfTrue="1" operator="equal">
      <formula>" "</formula>
    </cfRule>
    <cfRule type="cellIs" dxfId="3811" priority="12" operator="notEqual">
      <formula>$AI$64</formula>
    </cfRule>
  </conditionalFormatting>
  <conditionalFormatting sqref="G68:AH68">
    <cfRule type="cellIs" priority="9" stopIfTrue="1" operator="equal">
      <formula>" "</formula>
    </cfRule>
    <cfRule type="cellIs" dxfId="3810" priority="10" operator="notEqual">
      <formula>$AI$68</formula>
    </cfRule>
  </conditionalFormatting>
  <conditionalFormatting sqref="G70:AH70">
    <cfRule type="cellIs" priority="7" stopIfTrue="1" operator="equal">
      <formula>" "</formula>
    </cfRule>
    <cfRule type="cellIs" dxfId="3809" priority="8" operator="notEqual">
      <formula>$AI$70</formula>
    </cfRule>
  </conditionalFormatting>
  <conditionalFormatting sqref="G72:AH72">
    <cfRule type="cellIs" priority="5" stopIfTrue="1" operator="equal">
      <formula>" "</formula>
    </cfRule>
    <cfRule type="cellIs" dxfId="3808" priority="6" operator="notEqual">
      <formula>$AI$72</formula>
    </cfRule>
  </conditionalFormatting>
  <conditionalFormatting sqref="G73:AH73">
    <cfRule type="cellIs" priority="3" stopIfTrue="1" operator="equal">
      <formula>" "</formula>
    </cfRule>
    <cfRule type="cellIs" dxfId="3807" priority="4" operator="notEqual">
      <formula>$AI$73</formula>
    </cfRule>
  </conditionalFormatting>
  <conditionalFormatting sqref="G74:AH74">
    <cfRule type="cellIs" priority="1" stopIfTrue="1" operator="equal">
      <formula>" "</formula>
    </cfRule>
    <cfRule type="cellIs" dxfId="3806" priority="2" operator="notEqual">
      <formula>$AI$74</formula>
    </cfRule>
  </conditionalFormatting>
  <pageMargins left="0.7" right="0.7" top="0.75" bottom="0.75" header="0.3" footer="0.3"/>
  <pageSetup paperSize="5" scale="37" fitToHeight="2" orientation="landscape" r:id="rId1"/>
  <headerFooter>
    <oddFooter>&amp;L&amp;16&amp;Z&amp;F</oddFooter>
  </headerFooter>
  <rowBreaks count="1" manualBreakCount="1">
    <brk id="76" max="34" man="1"/>
  </rowBreaks>
  <colBreaks count="1" manualBreakCount="1">
    <brk id="3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zoomScaleNormal="100" workbookViewId="0"/>
  </sheetViews>
  <sheetFormatPr defaultRowHeight="15" x14ac:dyDescent="0.2"/>
  <cols>
    <col min="1" max="1" width="9.140625" style="32"/>
    <col min="2" max="2" width="45.140625" style="32" customWidth="1"/>
    <col min="3" max="3" width="26.140625" style="32" customWidth="1"/>
    <col min="4" max="4" width="3.85546875" style="32" bestFit="1" customWidth="1"/>
    <col min="5" max="5" width="41.140625" style="32" bestFit="1" customWidth="1"/>
    <col min="6" max="6" width="23.5703125" style="32" customWidth="1"/>
    <col min="7" max="7" width="17.140625" style="32" customWidth="1"/>
    <col min="8" max="8" width="3.85546875" style="32" bestFit="1" customWidth="1"/>
    <col min="9" max="9" width="41.140625" style="32" bestFit="1" customWidth="1"/>
    <col min="10" max="10" width="16.85546875" style="32" bestFit="1" customWidth="1"/>
    <col min="11" max="11" width="9.140625" style="32"/>
    <col min="12" max="12" width="41.140625" style="32" bestFit="1" customWidth="1"/>
    <col min="13" max="13" width="22.140625" style="32" customWidth="1"/>
    <col min="14" max="16384" width="9.140625" style="32"/>
  </cols>
  <sheetData>
    <row r="1" spans="1:11" ht="15.75" x14ac:dyDescent="0.25">
      <c r="B1" s="153" t="s">
        <v>174</v>
      </c>
      <c r="C1" s="151"/>
      <c r="D1" s="151"/>
      <c r="E1" s="151"/>
      <c r="F1" s="151"/>
    </row>
    <row r="2" spans="1:11" ht="15.75" x14ac:dyDescent="0.25">
      <c r="B2" s="154" t="s">
        <v>344</v>
      </c>
      <c r="C2" s="151"/>
      <c r="D2" s="151"/>
      <c r="E2" s="151"/>
      <c r="F2" s="151"/>
    </row>
    <row r="3" spans="1:11" ht="15.75" x14ac:dyDescent="0.25">
      <c r="B3" s="152" t="s">
        <v>176</v>
      </c>
      <c r="C3" s="151"/>
      <c r="D3" s="151"/>
      <c r="E3" s="151"/>
      <c r="F3" s="151"/>
    </row>
    <row r="4" spans="1:11" x14ac:dyDescent="0.2">
      <c r="B4" s="33"/>
      <c r="C4" s="33"/>
      <c r="D4" s="33"/>
      <c r="E4" s="33"/>
      <c r="F4" s="33"/>
    </row>
    <row r="5" spans="1:11" x14ac:dyDescent="0.2">
      <c r="B5" s="34"/>
      <c r="C5" s="34" t="s">
        <v>192</v>
      </c>
      <c r="D5" s="34"/>
      <c r="E5" s="34"/>
      <c r="F5" s="34"/>
    </row>
    <row r="6" spans="1:11" ht="89.25" x14ac:dyDescent="0.2">
      <c r="B6" s="35" t="s">
        <v>175</v>
      </c>
      <c r="C6" s="64" t="s">
        <v>178</v>
      </c>
      <c r="D6" s="36"/>
      <c r="E6" s="35" t="s">
        <v>175</v>
      </c>
      <c r="F6" s="36" t="s">
        <v>193</v>
      </c>
      <c r="G6" s="64" t="s">
        <v>194</v>
      </c>
      <c r="H6" s="36"/>
      <c r="I6" s="35" t="s">
        <v>175</v>
      </c>
      <c r="J6" s="64" t="s">
        <v>193</v>
      </c>
      <c r="K6" s="102" t="s">
        <v>206</v>
      </c>
    </row>
    <row r="7" spans="1:11" x14ac:dyDescent="0.2">
      <c r="A7" s="32">
        <v>23</v>
      </c>
      <c r="B7" s="37" t="s">
        <v>167</v>
      </c>
      <c r="C7" s="41">
        <f>'Summary Analytics'!D29</f>
        <v>0.20036217716614682</v>
      </c>
      <c r="D7" s="32">
        <v>18</v>
      </c>
      <c r="E7" s="37" t="s">
        <v>163</v>
      </c>
      <c r="F7" s="41">
        <f>'Summary Analytics'!E24</f>
        <v>3.9590555463522387E-2</v>
      </c>
      <c r="G7" s="61">
        <f>'Summary Analytics'!G24</f>
        <v>244.39989534547834</v>
      </c>
      <c r="H7" s="32">
        <v>18</v>
      </c>
      <c r="I7" s="71" t="s">
        <v>163</v>
      </c>
      <c r="J7" s="41">
        <f>'PALM BEACH'!J83</f>
        <v>3.9590555463522387E-2</v>
      </c>
      <c r="K7" s="103">
        <f>'Summary Analytics'!J24</f>
        <v>9.3586973324353423E-4</v>
      </c>
    </row>
    <row r="8" spans="1:11" x14ac:dyDescent="0.2">
      <c r="A8" s="32">
        <v>22</v>
      </c>
      <c r="B8" s="37" t="s">
        <v>166</v>
      </c>
      <c r="C8" s="41">
        <f>'Summary Analytics'!D28</f>
        <v>0.43269639067211346</v>
      </c>
      <c r="D8" s="32">
        <v>11</v>
      </c>
      <c r="E8" s="37" t="s">
        <v>156</v>
      </c>
      <c r="F8" s="41">
        <f>'Summary Analytics'!E17</f>
        <v>4.0127281332875908E-2</v>
      </c>
      <c r="G8" s="61">
        <f>'Summary Analytics'!G17</f>
        <v>254.0856016519617</v>
      </c>
      <c r="H8" s="65">
        <v>11</v>
      </c>
      <c r="I8" s="71" t="s">
        <v>156</v>
      </c>
      <c r="J8" s="41">
        <f>'INDIAN RIVER'!J83</f>
        <v>4.0127281332875908E-2</v>
      </c>
      <c r="K8" s="103">
        <f>'Summary Analytics'!J17</f>
        <v>-3.6569017596552178E-4</v>
      </c>
    </row>
    <row r="9" spans="1:11" x14ac:dyDescent="0.2">
      <c r="A9" s="32">
        <v>1</v>
      </c>
      <c r="B9" s="37" t="s">
        <v>196</v>
      </c>
      <c r="C9" s="41">
        <f>'Summary Analytics'!D7</f>
        <v>0.43854842192564841</v>
      </c>
      <c r="D9" s="32">
        <v>19</v>
      </c>
      <c r="E9" s="37" t="s">
        <v>208</v>
      </c>
      <c r="F9" s="41">
        <f>'Summary Analytics'!E25</f>
        <v>5.9289145277644326E-2</v>
      </c>
      <c r="G9" s="61">
        <f>'Summary Analytics'!G25</f>
        <v>364.64303119774246</v>
      </c>
      <c r="H9" s="32">
        <v>7</v>
      </c>
      <c r="I9" s="71" t="s">
        <v>152</v>
      </c>
      <c r="J9" s="41">
        <f>'FSC JAX'!J83</f>
        <v>5.1017755074802121E-2</v>
      </c>
      <c r="K9" s="103">
        <f>'Summary Analytics'!J13</f>
        <v>-7.8220839191793443E-3</v>
      </c>
    </row>
    <row r="10" spans="1:11" x14ac:dyDescent="0.2">
      <c r="A10" s="32">
        <v>26</v>
      </c>
      <c r="B10" s="37" t="s">
        <v>170</v>
      </c>
      <c r="C10" s="41">
        <f>'Summary Analytics'!D32</f>
        <v>0.45927362242231856</v>
      </c>
      <c r="D10" s="32">
        <v>27</v>
      </c>
      <c r="E10" s="37" t="s">
        <v>171</v>
      </c>
      <c r="F10" s="41">
        <f>'Summary Analytics'!E33</f>
        <v>5.8047483879790543E-2</v>
      </c>
      <c r="G10" s="61">
        <f>'Summary Analytics'!G33</f>
        <v>390.02571574530987</v>
      </c>
      <c r="H10" s="32">
        <v>27</v>
      </c>
      <c r="I10" s="71" t="s">
        <v>171</v>
      </c>
      <c r="J10" s="41">
        <f>TALLAHASSEE!J83</f>
        <v>5.8047483879790543E-2</v>
      </c>
      <c r="K10" s="103">
        <f>'Summary Analytics'!J33</f>
        <v>-7.3376073325035762E-3</v>
      </c>
    </row>
    <row r="11" spans="1:11" x14ac:dyDescent="0.2">
      <c r="A11" s="32">
        <v>5</v>
      </c>
      <c r="B11" s="37" t="s">
        <v>151</v>
      </c>
      <c r="C11" s="41">
        <f>'Summary Analytics'!D11</f>
        <v>0.46952058154234055</v>
      </c>
      <c r="D11" s="32">
        <v>7</v>
      </c>
      <c r="E11" s="37" t="s">
        <v>152</v>
      </c>
      <c r="F11" s="41">
        <f>'Summary Analytics'!E13</f>
        <v>5.1017755074802121E-2</v>
      </c>
      <c r="G11" s="61">
        <f>'Summary Analytics'!G13</f>
        <v>417.41888978134762</v>
      </c>
      <c r="H11" s="32">
        <v>19</v>
      </c>
      <c r="I11" s="71" t="s">
        <v>208</v>
      </c>
      <c r="J11" s="41">
        <f>PASCO!J83</f>
        <v>5.9289145277644326E-2</v>
      </c>
      <c r="K11" s="103">
        <f>'Summary Analytics'!J25</f>
        <v>-1.7105876881557125E-3</v>
      </c>
    </row>
    <row r="12" spans="1:11" x14ac:dyDescent="0.2">
      <c r="A12" s="32">
        <v>28</v>
      </c>
      <c r="B12" s="37" t="s">
        <v>172</v>
      </c>
      <c r="C12" s="41">
        <f>'Summary Analytics'!D34</f>
        <v>0.5045986934501312</v>
      </c>
      <c r="D12" s="32">
        <v>24</v>
      </c>
      <c r="E12" s="37" t="s">
        <v>168</v>
      </c>
      <c r="F12" s="41">
        <f>'Summary Analytics'!E30</f>
        <v>6.3887980706827052E-2</v>
      </c>
      <c r="G12" s="61">
        <f>'Summary Analytics'!G30</f>
        <v>443.21897472946659</v>
      </c>
      <c r="H12" s="32">
        <v>16</v>
      </c>
      <c r="I12" s="71" t="s">
        <v>161</v>
      </c>
      <c r="J12" s="41">
        <f>'NORTH FLORIDA'!J83</f>
        <v>6.0685764996243542E-2</v>
      </c>
      <c r="K12" s="103">
        <f>'Summary Analytics'!J22</f>
        <v>-1.9177643282634792E-2</v>
      </c>
    </row>
    <row r="13" spans="1:11" x14ac:dyDescent="0.2">
      <c r="A13" s="32">
        <v>15</v>
      </c>
      <c r="B13" s="37" t="s">
        <v>160</v>
      </c>
      <c r="C13" s="41">
        <f>'Summary Analytics'!D21</f>
        <v>0.50932374216713849</v>
      </c>
      <c r="D13" s="32">
        <v>3</v>
      </c>
      <c r="E13" s="37" t="s">
        <v>149</v>
      </c>
      <c r="F13" s="41">
        <f>'Summary Analytics'!E9</f>
        <v>6.1777968640149269E-2</v>
      </c>
      <c r="G13" s="61">
        <f>'Summary Analytics'!G9</f>
        <v>468.44844693701458</v>
      </c>
      <c r="H13" s="32">
        <v>3</v>
      </c>
      <c r="I13" s="71" t="s">
        <v>149</v>
      </c>
      <c r="J13" s="41">
        <f>CENTRAL!J83</f>
        <v>6.1777968640149269E-2</v>
      </c>
      <c r="K13" s="103">
        <f>'Summary Analytics'!J9</f>
        <v>1.2909785555137998E-3</v>
      </c>
    </row>
    <row r="14" spans="1:11" x14ac:dyDescent="0.2">
      <c r="A14" s="32">
        <v>10</v>
      </c>
      <c r="B14" s="37" t="s">
        <v>155</v>
      </c>
      <c r="C14" s="41">
        <f>'Summary Analytics'!D16</f>
        <v>0.52029981833776684</v>
      </c>
      <c r="D14" s="32">
        <v>6</v>
      </c>
      <c r="E14" s="37" t="s">
        <v>207</v>
      </c>
      <c r="F14" s="41">
        <f>'Summary Analytics'!E12</f>
        <v>8.3288246914106967E-2</v>
      </c>
      <c r="G14" s="61">
        <f>'Summary Analytics'!G12</f>
        <v>498.59234710877769</v>
      </c>
      <c r="H14" s="32">
        <v>24</v>
      </c>
      <c r="I14" s="71" t="s">
        <v>168</v>
      </c>
      <c r="J14" s="41">
        <f>'SANTA FE'!J83</f>
        <v>6.3887980706827052E-2</v>
      </c>
      <c r="K14" s="103">
        <f>'Summary Analytics'!J30</f>
        <v>3.4001725735139307E-3</v>
      </c>
    </row>
    <row r="15" spans="1:11" x14ac:dyDescent="0.2">
      <c r="A15" s="32">
        <v>6</v>
      </c>
      <c r="B15" s="37" t="s">
        <v>207</v>
      </c>
      <c r="C15" s="41">
        <f>'Summary Analytics'!D12</f>
        <v>0.52576025642178714</v>
      </c>
      <c r="D15" s="32">
        <v>2</v>
      </c>
      <c r="E15" s="37" t="s">
        <v>148</v>
      </c>
      <c r="F15" s="41">
        <f>'Summary Analytics'!E8</f>
        <v>8.185542194277777E-2</v>
      </c>
      <c r="G15" s="61">
        <f>'Summary Analytics'!G8</f>
        <v>506.11315468642471</v>
      </c>
      <c r="H15" s="32">
        <v>21</v>
      </c>
      <c r="I15" s="71" t="s">
        <v>165</v>
      </c>
      <c r="J15" s="41">
        <f>POLK!J83</f>
        <v>7.9301329075818619E-2</v>
      </c>
      <c r="K15" s="103">
        <f>'Summary Analytics'!J27</f>
        <v>6.2348036992640465E-4</v>
      </c>
    </row>
    <row r="16" spans="1:11" x14ac:dyDescent="0.2">
      <c r="A16" s="32">
        <v>25</v>
      </c>
      <c r="B16" s="37" t="s">
        <v>169</v>
      </c>
      <c r="C16" s="41">
        <f>'Summary Analytics'!D31</f>
        <v>0.53863679676528586</v>
      </c>
      <c r="D16" s="32">
        <v>10</v>
      </c>
      <c r="E16" s="37" t="s">
        <v>155</v>
      </c>
      <c r="F16" s="41">
        <f>'Summary Analytics'!E16</f>
        <v>8.9501358361013389E-2</v>
      </c>
      <c r="G16" s="61">
        <f>'Summary Analytics'!G16</f>
        <v>508.58186497683641</v>
      </c>
      <c r="H16" s="32">
        <v>28</v>
      </c>
      <c r="I16" s="71" t="s">
        <v>172</v>
      </c>
      <c r="J16" s="41">
        <f>VALENCIA!J83</f>
        <v>8.1002852723148694E-2</v>
      </c>
      <c r="K16" s="103">
        <f>'Summary Analytics'!J34</f>
        <v>2.2469732111237706E-3</v>
      </c>
    </row>
    <row r="17" spans="1:11" x14ac:dyDescent="0.2">
      <c r="B17" s="48" t="s">
        <v>177</v>
      </c>
      <c r="C17" s="41">
        <f>'Summary Analytics'!D35</f>
        <v>0.54332004381032795</v>
      </c>
      <c r="D17" s="32">
        <v>28</v>
      </c>
      <c r="E17" s="37" t="s">
        <v>172</v>
      </c>
      <c r="F17" s="41">
        <f>'Summary Analytics'!E34</f>
        <v>8.1002852723148694E-2</v>
      </c>
      <c r="G17" s="61">
        <f>'Summary Analytics'!G34</f>
        <v>519.6272567732392</v>
      </c>
      <c r="H17" s="32">
        <v>2</v>
      </c>
      <c r="I17" s="71" t="s">
        <v>148</v>
      </c>
      <c r="J17" s="41">
        <f>BROWARD!J83</f>
        <v>8.185542194277777E-2</v>
      </c>
      <c r="K17" s="103">
        <f>'Summary Analytics'!J8</f>
        <v>-2.5185096589556213E-2</v>
      </c>
    </row>
    <row r="18" spans="1:11" x14ac:dyDescent="0.2">
      <c r="A18" s="32">
        <v>20</v>
      </c>
      <c r="B18" s="37" t="s">
        <v>164</v>
      </c>
      <c r="C18" s="41">
        <f>'Summary Analytics'!D26</f>
        <v>0.54661094810951782</v>
      </c>
      <c r="E18" s="48" t="s">
        <v>177</v>
      </c>
      <c r="F18" s="41">
        <f>'Summary Analytics'!E35</f>
        <v>8.2119117921219772E-2</v>
      </c>
      <c r="G18" s="61">
        <f>'Summary Analytics'!G35</f>
        <v>553.9034284509089</v>
      </c>
      <c r="I18" s="48" t="s">
        <v>177</v>
      </c>
      <c r="J18" s="41">
        <f>'System Summary'!I83</f>
        <v>8.2119117921219772E-2</v>
      </c>
      <c r="K18" s="103">
        <f>'Summary Analytics'!J35</f>
        <v>3.5342025760932982E-4</v>
      </c>
    </row>
    <row r="19" spans="1:11" x14ac:dyDescent="0.2">
      <c r="A19" s="32">
        <v>11</v>
      </c>
      <c r="B19" s="37" t="s">
        <v>156</v>
      </c>
      <c r="C19" s="41">
        <f>'Summary Analytics'!D17</f>
        <v>0.54821797784792292</v>
      </c>
      <c r="D19" s="32">
        <v>25</v>
      </c>
      <c r="E19" s="37" t="s">
        <v>169</v>
      </c>
      <c r="F19" s="41">
        <f>'Summary Analytics'!E31</f>
        <v>9.1723643813568165E-2</v>
      </c>
      <c r="G19" s="61">
        <f>'Summary Analytics'!G31</f>
        <v>600.0602428496893</v>
      </c>
      <c r="H19" s="32">
        <v>6</v>
      </c>
      <c r="I19" s="71" t="s">
        <v>207</v>
      </c>
      <c r="J19" s="41">
        <f>SOUTHWESTERN!J83</f>
        <v>8.3288246914106967E-2</v>
      </c>
      <c r="K19" s="103">
        <f>'Summary Analytics'!J12</f>
        <v>-1.8436293348189359E-3</v>
      </c>
    </row>
    <row r="20" spans="1:11" x14ac:dyDescent="0.2">
      <c r="A20" s="32">
        <v>2</v>
      </c>
      <c r="B20" s="37" t="s">
        <v>148</v>
      </c>
      <c r="C20" s="41">
        <f>'Summary Analytics'!D8</f>
        <v>0.55366097185578789</v>
      </c>
      <c r="D20" s="32">
        <v>21</v>
      </c>
      <c r="E20" s="37" t="s">
        <v>165</v>
      </c>
      <c r="F20" s="41">
        <f>'Summary Analytics'!E27</f>
        <v>7.9301329075818619E-2</v>
      </c>
      <c r="G20" s="61">
        <f>'Summary Analytics'!G27</f>
        <v>601.43851369967854</v>
      </c>
      <c r="H20" s="32">
        <v>9</v>
      </c>
      <c r="I20" s="71" t="s">
        <v>154</v>
      </c>
      <c r="J20" s="41">
        <f>'GULF COAST'!J83</f>
        <v>8.5248477842913964E-2</v>
      </c>
      <c r="K20" s="103">
        <f>'Summary Analytics'!J15</f>
        <v>1.1897288722312604E-3</v>
      </c>
    </row>
    <row r="21" spans="1:11" x14ac:dyDescent="0.2">
      <c r="A21" s="32">
        <v>9</v>
      </c>
      <c r="B21" s="37" t="s">
        <v>154</v>
      </c>
      <c r="C21" s="41">
        <f>'Summary Analytics'!D15</f>
        <v>0.55518783895849178</v>
      </c>
      <c r="D21" s="32">
        <v>5</v>
      </c>
      <c r="E21" s="37" t="s">
        <v>151</v>
      </c>
      <c r="F21" s="41">
        <f>'Summary Analytics'!E11</f>
        <v>9.3421963951732148E-2</v>
      </c>
      <c r="G21" s="61">
        <f>'Summary Analytics'!G11</f>
        <v>639.31700392789514</v>
      </c>
      <c r="H21" s="32">
        <v>10</v>
      </c>
      <c r="I21" s="71" t="s">
        <v>155</v>
      </c>
      <c r="J21" s="41">
        <f>HILLSBOROUGH!J83</f>
        <v>8.9501358361013389E-2</v>
      </c>
      <c r="K21" s="103">
        <f>'Summary Analytics'!J16</f>
        <v>-7.2706574897846155E-4</v>
      </c>
    </row>
    <row r="22" spans="1:11" x14ac:dyDescent="0.2">
      <c r="A22" s="32">
        <v>4</v>
      </c>
      <c r="B22" s="37" t="s">
        <v>150</v>
      </c>
      <c r="C22" s="41">
        <f>'Summary Analytics'!D10</f>
        <v>0.56582069133809176</v>
      </c>
      <c r="D22" s="32">
        <v>1</v>
      </c>
      <c r="E22" s="37" t="s">
        <v>196</v>
      </c>
      <c r="F22" s="41">
        <f>'Summary Analytics'!E7</f>
        <v>9.322493810859743E-2</v>
      </c>
      <c r="G22" s="61">
        <f>'Summary Analytics'!G7</f>
        <v>641.84533908481683</v>
      </c>
      <c r="H22" s="32">
        <v>25</v>
      </c>
      <c r="I22" s="71" t="s">
        <v>169</v>
      </c>
      <c r="J22" s="41">
        <f>SEMINOLE!J83</f>
        <v>9.1723643813568165E-2</v>
      </c>
      <c r="K22" s="103">
        <f>'Summary Analytics'!J31</f>
        <v>6.0771289051173294E-3</v>
      </c>
    </row>
    <row r="23" spans="1:11" x14ac:dyDescent="0.2">
      <c r="A23" s="32">
        <v>8</v>
      </c>
      <c r="B23" s="37" t="s">
        <v>153</v>
      </c>
      <c r="C23" s="41">
        <f>'Summary Analytics'!D14</f>
        <v>0.57815671602373586</v>
      </c>
      <c r="D23" s="32">
        <v>15</v>
      </c>
      <c r="E23" s="37" t="s">
        <v>160</v>
      </c>
      <c r="F23" s="41">
        <f>'Summary Analytics'!E21</f>
        <v>0.10039130062748008</v>
      </c>
      <c r="G23" s="61">
        <f>'Summary Analytics'!G21</f>
        <v>648.23013393320355</v>
      </c>
      <c r="H23" s="32">
        <v>1</v>
      </c>
      <c r="I23" s="71" t="s">
        <v>196</v>
      </c>
      <c r="J23" s="41">
        <f>EASTERN!J83</f>
        <v>9.322493810859743E-2</v>
      </c>
      <c r="K23" s="103">
        <f>'Summary Analytics'!J7</f>
        <v>5.2801599556184242E-3</v>
      </c>
    </row>
    <row r="24" spans="1:11" x14ac:dyDescent="0.2">
      <c r="A24" s="32">
        <v>21</v>
      </c>
      <c r="B24" s="37" t="s">
        <v>165</v>
      </c>
      <c r="C24" s="41">
        <f>'Summary Analytics'!D27</f>
        <v>0.57852207292300972</v>
      </c>
      <c r="D24" s="32">
        <v>16</v>
      </c>
      <c r="E24" s="37" t="s">
        <v>161</v>
      </c>
      <c r="F24" s="41">
        <f>'Summary Analytics'!E22</f>
        <v>6.0685764996243542E-2</v>
      </c>
      <c r="G24" s="61">
        <f>'Summary Analytics'!G22</f>
        <v>669.54361606008092</v>
      </c>
      <c r="H24" s="32">
        <v>5</v>
      </c>
      <c r="I24" s="71" t="s">
        <v>151</v>
      </c>
      <c r="J24" s="41">
        <f>DAYTONA!J83</f>
        <v>9.3421963951732148E-2</v>
      </c>
      <c r="K24" s="103">
        <f>'Summary Analytics'!J11</f>
        <v>-8.1291361218882585E-4</v>
      </c>
    </row>
    <row r="25" spans="1:11" x14ac:dyDescent="0.2">
      <c r="A25" s="32">
        <v>13</v>
      </c>
      <c r="B25" s="37" t="s">
        <v>209</v>
      </c>
      <c r="C25" s="41">
        <f>'Summary Analytics'!D19</f>
        <v>0.579737311639556</v>
      </c>
      <c r="D25" s="32">
        <v>14</v>
      </c>
      <c r="E25" s="37" t="s">
        <v>159</v>
      </c>
      <c r="F25" s="41">
        <f>'Summary Analytics'!E20</f>
        <v>0.1086306227482611</v>
      </c>
      <c r="G25" s="61">
        <f>'Summary Analytics'!G20</f>
        <v>700.30146508999212</v>
      </c>
      <c r="H25" s="32">
        <v>12</v>
      </c>
      <c r="I25" s="71" t="s">
        <v>157</v>
      </c>
      <c r="J25" s="41">
        <f>GATEWAY!J83</f>
        <v>9.4855711252717009E-2</v>
      </c>
      <c r="K25" s="103">
        <f>'Summary Analytics'!J18</f>
        <v>-9.1509691398090759E-3</v>
      </c>
    </row>
    <row r="26" spans="1:11" x14ac:dyDescent="0.2">
      <c r="A26" s="32">
        <v>12</v>
      </c>
      <c r="B26" s="37" t="s">
        <v>157</v>
      </c>
      <c r="C26" s="41">
        <f>'Summary Analytics'!D18</f>
        <v>0.59582775972718216</v>
      </c>
      <c r="D26" s="32">
        <v>20</v>
      </c>
      <c r="E26" s="37" t="s">
        <v>164</v>
      </c>
      <c r="F26" s="41">
        <f>'Summary Analytics'!E26</f>
        <v>0.10021911249093877</v>
      </c>
      <c r="G26" s="61">
        <f>'Summary Analytics'!G26</f>
        <v>725.48972466136672</v>
      </c>
      <c r="H26" s="32">
        <v>17</v>
      </c>
      <c r="I26" s="71" t="s">
        <v>162</v>
      </c>
      <c r="J26" s="41">
        <f>'NORTHWEST FLORIDA'!J83</f>
        <v>9.7209630000695144E-2</v>
      </c>
      <c r="K26" s="103">
        <f>'Summary Analytics'!J23</f>
        <v>1.3717370171615673E-2</v>
      </c>
    </row>
    <row r="27" spans="1:11" x14ac:dyDescent="0.2">
      <c r="A27" s="32">
        <v>14</v>
      </c>
      <c r="B27" s="37" t="s">
        <v>159</v>
      </c>
      <c r="C27" s="41">
        <f>'Summary Analytics'!D20</f>
        <v>0.60107411216054485</v>
      </c>
      <c r="D27" s="32">
        <v>13</v>
      </c>
      <c r="E27" s="37" t="s">
        <v>209</v>
      </c>
      <c r="F27" s="41">
        <f>'Summary Analytics'!E19</f>
        <v>0.10158617427214432</v>
      </c>
      <c r="G27" s="61">
        <f>'Summary Analytics'!G19</f>
        <v>732.23925552091032</v>
      </c>
      <c r="H27" s="32">
        <v>20</v>
      </c>
      <c r="I27" s="71" t="s">
        <v>164</v>
      </c>
      <c r="J27" s="41">
        <f>PENSACOLA!J83</f>
        <v>0.10021911249093877</v>
      </c>
      <c r="K27" s="103">
        <f>'Summary Analytics'!J26</f>
        <v>8.9320590528510768E-3</v>
      </c>
    </row>
    <row r="28" spans="1:11" x14ac:dyDescent="0.2">
      <c r="A28" s="32">
        <v>17</v>
      </c>
      <c r="B28" s="37" t="s">
        <v>162</v>
      </c>
      <c r="C28" s="41">
        <f>'Summary Analytics'!D23</f>
        <v>0.62493667471445513</v>
      </c>
      <c r="D28" s="32">
        <v>9</v>
      </c>
      <c r="E28" s="37" t="s">
        <v>154</v>
      </c>
      <c r="F28" s="41">
        <f>'Summary Analytics'!E15</f>
        <v>8.5248477842913964E-2</v>
      </c>
      <c r="G28" s="61">
        <f>'Summary Analytics'!G15</f>
        <v>767.28459886186113</v>
      </c>
      <c r="H28" s="32">
        <v>15</v>
      </c>
      <c r="I28" s="71" t="s">
        <v>160</v>
      </c>
      <c r="J28" s="41">
        <f>MIAMI!J83</f>
        <v>0.10039130062748008</v>
      </c>
      <c r="K28" s="103">
        <f>'Summary Analytics'!J21</f>
        <v>2.3832902219953642E-2</v>
      </c>
    </row>
    <row r="29" spans="1:11" x14ac:dyDescent="0.2">
      <c r="A29" s="32">
        <v>19</v>
      </c>
      <c r="B29" s="37" t="s">
        <v>208</v>
      </c>
      <c r="C29" s="41">
        <f>'Summary Analytics'!D25</f>
        <v>0.62568869870324173</v>
      </c>
      <c r="D29" s="32">
        <v>23</v>
      </c>
      <c r="E29" s="37" t="s">
        <v>167</v>
      </c>
      <c r="F29" s="41">
        <f>'Summary Analytics'!E29</f>
        <v>0.10597690317844378</v>
      </c>
      <c r="G29" s="61">
        <f>'Summary Analytics'!G29</f>
        <v>788.44848879793221</v>
      </c>
      <c r="H29" s="32">
        <v>13</v>
      </c>
      <c r="I29" s="71" t="s">
        <v>209</v>
      </c>
      <c r="J29" s="41">
        <f>'LAKE SUMTER'!J83</f>
        <v>0.10158617427214432</v>
      </c>
      <c r="K29" s="103">
        <f>'Summary Analytics'!J19</f>
        <v>1.6027394410686596E-3</v>
      </c>
    </row>
    <row r="30" spans="1:11" x14ac:dyDescent="0.2">
      <c r="A30" s="32">
        <v>3</v>
      </c>
      <c r="B30" s="37" t="s">
        <v>149</v>
      </c>
      <c r="C30" s="41">
        <f>'Summary Analytics'!D9</f>
        <v>0.65370019066105278</v>
      </c>
      <c r="D30" s="32">
        <v>12</v>
      </c>
      <c r="E30" s="37" t="s">
        <v>157</v>
      </c>
      <c r="F30" s="41">
        <f>'Summary Analytics'!E18</f>
        <v>9.4855711252717009E-2</v>
      </c>
      <c r="G30" s="61">
        <f>'Summary Analytics'!G18</f>
        <v>789.34280270594286</v>
      </c>
      <c r="H30" s="32">
        <v>4</v>
      </c>
      <c r="I30" s="71" t="s">
        <v>150</v>
      </c>
      <c r="J30" s="41">
        <f>CHIPOLA!J83</f>
        <v>0.10441443705132981</v>
      </c>
      <c r="K30" s="103">
        <f>'Summary Analytics'!J10</f>
        <v>2.9480678184626158E-3</v>
      </c>
    </row>
    <row r="31" spans="1:11" x14ac:dyDescent="0.2">
      <c r="A31" s="32">
        <v>18</v>
      </c>
      <c r="B31" s="37" t="s">
        <v>163</v>
      </c>
      <c r="C31" s="41">
        <f>'Summary Analytics'!D24</f>
        <v>0.66255679305391035</v>
      </c>
      <c r="D31" s="32">
        <v>17</v>
      </c>
      <c r="E31" s="37" t="s">
        <v>162</v>
      </c>
      <c r="F31" s="41">
        <f>'Summary Analytics'!E23</f>
        <v>9.7209630000695144E-2</v>
      </c>
      <c r="G31" s="61">
        <f>'Summary Analytics'!G23</f>
        <v>797.36483567350717</v>
      </c>
      <c r="H31" s="32">
        <v>23</v>
      </c>
      <c r="I31" s="71" t="s">
        <v>167</v>
      </c>
      <c r="J31" s="41">
        <f>'ST PETE'!J83</f>
        <v>0.10597690317844378</v>
      </c>
      <c r="K31" s="103">
        <f>'Summary Analytics'!J29</f>
        <v>-5.4222554856506594E-3</v>
      </c>
    </row>
    <row r="32" spans="1:11" x14ac:dyDescent="0.2">
      <c r="A32" s="32">
        <v>24</v>
      </c>
      <c r="B32" s="37" t="s">
        <v>168</v>
      </c>
      <c r="C32" s="41">
        <f>'Summary Analytics'!D30</f>
        <v>0.6647068950785604</v>
      </c>
      <c r="D32" s="32">
        <v>22</v>
      </c>
      <c r="E32" s="37" t="s">
        <v>166</v>
      </c>
      <c r="F32" s="41">
        <f>'Summary Analytics'!E28</f>
        <v>0.1339039389578244</v>
      </c>
      <c r="G32" s="61">
        <f>'Summary Analytics'!G28</f>
        <v>952.58530890329416</v>
      </c>
      <c r="H32" s="32">
        <v>14</v>
      </c>
      <c r="I32" s="71" t="s">
        <v>159</v>
      </c>
      <c r="J32" s="41">
        <f>'SCF MANATEE'!J83</f>
        <v>0.1086306227482611</v>
      </c>
      <c r="K32" s="103">
        <f>'Summary Analytics'!J20</f>
        <v>1.3627581935819755E-4</v>
      </c>
    </row>
    <row r="33" spans="1:11" x14ac:dyDescent="0.2">
      <c r="A33" s="32">
        <v>7</v>
      </c>
      <c r="B33" s="37" t="s">
        <v>152</v>
      </c>
      <c r="C33" s="41">
        <f>'Summary Analytics'!D13</f>
        <v>0.70399808594512625</v>
      </c>
      <c r="D33" s="32">
        <v>26</v>
      </c>
      <c r="E33" s="37" t="s">
        <v>170</v>
      </c>
      <c r="F33" s="41">
        <f>'Summary Analytics'!E32</f>
        <v>0.11181671980760945</v>
      </c>
      <c r="G33" s="61">
        <f>'Summary Analytics'!G32</f>
        <v>1078.0592261778775</v>
      </c>
      <c r="H33" s="32">
        <v>8</v>
      </c>
      <c r="I33" s="71" t="s">
        <v>153</v>
      </c>
      <c r="J33" s="41">
        <f>'FL KEYS'!J83</f>
        <v>0.10938229323930314</v>
      </c>
      <c r="K33" s="103">
        <f>'Summary Analytics'!J14</f>
        <v>-0.12646005618466655</v>
      </c>
    </row>
    <row r="34" spans="1:11" x14ac:dyDescent="0.2">
      <c r="A34" s="32">
        <v>27</v>
      </c>
      <c r="B34" s="37" t="s">
        <v>171</v>
      </c>
      <c r="C34" s="41">
        <f>'Summary Analytics'!D33</f>
        <v>0.70915895802710016</v>
      </c>
      <c r="D34" s="32">
        <v>4</v>
      </c>
      <c r="E34" s="37" t="s">
        <v>150</v>
      </c>
      <c r="F34" s="41">
        <f>'Summary Analytics'!E10</f>
        <v>0.10441443705132981</v>
      </c>
      <c r="G34" s="61">
        <f>'Summary Analytics'!G10</f>
        <v>1083.5078206465068</v>
      </c>
      <c r="H34" s="32">
        <v>26</v>
      </c>
      <c r="I34" s="71" t="s">
        <v>170</v>
      </c>
      <c r="J34" s="41">
        <f>'SOUTH FLORIDA'!J83</f>
        <v>0.11181671980760945</v>
      </c>
      <c r="K34" s="103">
        <f>'Summary Analytics'!J32</f>
        <v>9.2339405127611629E-3</v>
      </c>
    </row>
    <row r="35" spans="1:11" x14ac:dyDescent="0.2">
      <c r="A35" s="32">
        <v>16</v>
      </c>
      <c r="B35" s="37" t="s">
        <v>161</v>
      </c>
      <c r="C35" s="41">
        <f>'Summary Analytics'!D22</f>
        <v>0.71509075369039776</v>
      </c>
      <c r="D35" s="32">
        <v>8</v>
      </c>
      <c r="E35" s="37" t="s">
        <v>153</v>
      </c>
      <c r="F35" s="41">
        <f>'Summary Analytics'!E14</f>
        <v>0.10938229323930314</v>
      </c>
      <c r="G35" s="61">
        <f>'Summary Analytics'!G14</f>
        <v>1560.1840963180737</v>
      </c>
      <c r="H35" s="32">
        <v>22</v>
      </c>
      <c r="I35" s="71" t="s">
        <v>166</v>
      </c>
      <c r="J35" s="41">
        <f>'ST JOHNS'!J83</f>
        <v>0.1339039389578244</v>
      </c>
      <c r="K35" s="103">
        <f>'Summary Analytics'!J28</f>
        <v>6.3708390747840293E-3</v>
      </c>
    </row>
    <row r="36" spans="1:11" x14ac:dyDescent="0.2">
      <c r="B36" s="39"/>
      <c r="C36" s="39"/>
      <c r="D36" s="39"/>
      <c r="E36" s="39"/>
      <c r="F36" s="39"/>
    </row>
    <row r="45" spans="1:11" x14ac:dyDescent="0.2">
      <c r="B45" s="40"/>
      <c r="C45" s="40"/>
      <c r="D45" s="40"/>
      <c r="E45" s="40"/>
      <c r="F45" s="40"/>
    </row>
    <row r="74" spans="2:6" x14ac:dyDescent="0.2">
      <c r="B74" s="40"/>
      <c r="C74" s="40"/>
      <c r="D74" s="40"/>
      <c r="E74" s="40"/>
      <c r="F74" s="40"/>
    </row>
  </sheetData>
  <sortState ref="H7:K35">
    <sortCondition ref="J7:J35"/>
  </sortState>
  <conditionalFormatting sqref="C7:C35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7:F35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G7:G35">
    <cfRule type="colorScale" priority="4">
      <colorScale>
        <cfvo type="min"/>
        <cfvo type="percentile" val="50"/>
        <cfvo type="max"/>
        <color rgb="FF5A8AC6"/>
        <color rgb="FFFCFCFF"/>
        <color rgb="FFFFC000"/>
      </colorScale>
    </cfRule>
  </conditionalFormatting>
  <conditionalFormatting sqref="J7:J3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K7:K35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0"/>
  <sheetViews>
    <sheetView zoomScaleNormal="100" workbookViewId="0">
      <selection activeCell="J1" sqref="J1:L1048576"/>
    </sheetView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69.85546875" style="1" customWidth="1"/>
    <col min="7" max="7" width="16.28515625" style="1" bestFit="1" customWidth="1"/>
    <col min="8" max="8" width="18" style="1" hidden="1" customWidth="1"/>
    <col min="9" max="9" width="22.140625" style="1" bestFit="1" customWidth="1"/>
    <col min="10" max="10" width="16.7109375" style="1" bestFit="1" customWidth="1"/>
    <col min="11" max="11" width="16.28515625" style="1" hidden="1" customWidth="1"/>
    <col min="12" max="12" width="82.5703125" style="1" customWidth="1"/>
    <col min="13" max="16384" width="9.140625" style="1"/>
  </cols>
  <sheetData>
    <row r="1" spans="1:12" ht="15.75" x14ac:dyDescent="0.25">
      <c r="A1" s="156" t="s">
        <v>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</row>
    <row r="2" spans="1:12" ht="15.75" x14ac:dyDescent="0.25">
      <c r="A2" s="155" t="s">
        <v>1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2" ht="15.75" x14ac:dyDescent="0.25">
      <c r="A3" s="2" t="s">
        <v>198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 customHeight="1" thickBot="1" x14ac:dyDescent="0.35">
      <c r="A4" s="157" t="s">
        <v>173</v>
      </c>
      <c r="B4" s="158"/>
      <c r="C4" s="158"/>
      <c r="D4" s="158"/>
      <c r="E4" s="158"/>
      <c r="F4" s="158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86206900</v>
      </c>
      <c r="H8" s="10"/>
      <c r="I8" s="13">
        <v>51910979</v>
      </c>
      <c r="J8" s="13">
        <v>34295921</v>
      </c>
      <c r="K8" s="13">
        <v>0</v>
      </c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673635</v>
      </c>
      <c r="H9" s="17"/>
      <c r="I9" s="16">
        <v>426239</v>
      </c>
      <c r="J9" s="16">
        <v>247396</v>
      </c>
      <c r="K9" s="13">
        <v>673635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829040</v>
      </c>
      <c r="H10" s="17"/>
      <c r="I10" s="16">
        <v>485690</v>
      </c>
      <c r="J10" s="16">
        <v>343350</v>
      </c>
      <c r="K10" s="13">
        <v>829040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17767301</v>
      </c>
      <c r="H11" s="17"/>
      <c r="I11" s="16">
        <v>17353000</v>
      </c>
      <c r="J11" s="16">
        <v>414300</v>
      </c>
      <c r="K11" s="13">
        <v>17767301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2396902</v>
      </c>
      <c r="H12" s="17"/>
      <c r="I12" s="16">
        <v>1984758</v>
      </c>
      <c r="J12" s="16">
        <v>412144</v>
      </c>
      <c r="K12" s="13">
        <v>2396902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21839220</v>
      </c>
      <c r="H13" s="17"/>
      <c r="I13" s="16">
        <v>19433377</v>
      </c>
      <c r="J13" s="16">
        <v>2405843</v>
      </c>
      <c r="K13" s="13">
        <v>21839220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20038686</v>
      </c>
      <c r="H14" s="17"/>
      <c r="I14" s="16">
        <v>1014681</v>
      </c>
      <c r="J14" s="16">
        <v>19024005</v>
      </c>
      <c r="K14" s="13">
        <v>20038686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>
        <v>1364546</v>
      </c>
      <c r="H15" s="17"/>
      <c r="I15" s="16">
        <v>1255632</v>
      </c>
      <c r="J15" s="16">
        <v>108915</v>
      </c>
      <c r="K15" s="13">
        <v>1364546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167201</v>
      </c>
      <c r="H16" s="17"/>
      <c r="I16" s="16">
        <v>167201</v>
      </c>
      <c r="J16" s="16">
        <v>0</v>
      </c>
      <c r="K16" s="13">
        <v>167201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1653848</v>
      </c>
      <c r="H17" s="17"/>
      <c r="I17" s="16">
        <v>1082994</v>
      </c>
      <c r="J17" s="16">
        <v>570854</v>
      </c>
      <c r="K17" s="13">
        <v>1653848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11168826</v>
      </c>
      <c r="H18" s="17"/>
      <c r="I18" s="16">
        <v>1502231</v>
      </c>
      <c r="J18" s="16">
        <v>9666595</v>
      </c>
      <c r="K18" s="13">
        <v>11168826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6">
        <v>523994</v>
      </c>
      <c r="H19" s="17"/>
      <c r="I19" s="16">
        <v>447780</v>
      </c>
      <c r="J19" s="16">
        <v>76215</v>
      </c>
      <c r="K19" s="13">
        <v>523994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9">
        <v>6609398</v>
      </c>
      <c r="H20" s="17"/>
      <c r="I20" s="19">
        <v>6052478</v>
      </c>
      <c r="J20" s="19">
        <v>556920</v>
      </c>
      <c r="K20" s="13">
        <v>6609398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876418</v>
      </c>
      <c r="H21" s="17"/>
      <c r="I21" s="16">
        <v>680243</v>
      </c>
      <c r="J21" s="16">
        <v>196174</v>
      </c>
      <c r="K21" s="13">
        <v>876418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143004</v>
      </c>
      <c r="H22" s="17"/>
      <c r="I22" s="16">
        <v>0</v>
      </c>
      <c r="J22" s="16">
        <v>143004</v>
      </c>
      <c r="K22" s="13">
        <v>143004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134083</v>
      </c>
      <c r="H23" s="17"/>
      <c r="I23" s="16">
        <v>4519</v>
      </c>
      <c r="J23" s="16">
        <v>129563</v>
      </c>
      <c r="K23" s="13">
        <v>134083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>
        <v>20798</v>
      </c>
      <c r="H24" s="17"/>
      <c r="I24" s="22">
        <v>20156</v>
      </c>
      <c r="J24" s="22">
        <v>642</v>
      </c>
      <c r="K24" s="13">
        <v>20798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67795738</v>
      </c>
      <c r="H25" s="10"/>
      <c r="I25" s="13">
        <v>40658204</v>
      </c>
      <c r="J25" s="13">
        <v>27137534</v>
      </c>
      <c r="K25" s="13">
        <v>0</v>
      </c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5568679</v>
      </c>
      <c r="H26" s="17"/>
      <c r="I26" s="16">
        <v>4204067</v>
      </c>
      <c r="J26" s="16">
        <v>1364612</v>
      </c>
      <c r="K26" s="13">
        <v>5568679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2870325</v>
      </c>
      <c r="H27" s="17"/>
      <c r="I27" s="16">
        <v>2329888</v>
      </c>
      <c r="J27" s="16">
        <v>540438</v>
      </c>
      <c r="K27" s="13">
        <v>2870325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10269265</v>
      </c>
      <c r="H28" s="17"/>
      <c r="I28" s="16">
        <v>8445464</v>
      </c>
      <c r="J28" s="16">
        <v>1823801</v>
      </c>
      <c r="K28" s="13">
        <v>10269265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8810913</v>
      </c>
      <c r="H29" s="17"/>
      <c r="I29" s="16">
        <v>5010986</v>
      </c>
      <c r="J29" s="16">
        <v>3799927</v>
      </c>
      <c r="K29" s="13">
        <v>8810913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13983755</v>
      </c>
      <c r="H30" s="17"/>
      <c r="I30" s="16">
        <v>8660756</v>
      </c>
      <c r="J30" s="16">
        <v>5322999</v>
      </c>
      <c r="K30" s="13">
        <v>13983755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3331166</v>
      </c>
      <c r="H31" s="17"/>
      <c r="I31" s="16">
        <v>3038172</v>
      </c>
      <c r="J31" s="16">
        <v>292994</v>
      </c>
      <c r="K31" s="13">
        <v>3331166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6914689</v>
      </c>
      <c r="H32" s="17"/>
      <c r="I32" s="16">
        <v>708331</v>
      </c>
      <c r="J32" s="16">
        <v>6206358</v>
      </c>
      <c r="K32" s="13">
        <v>6914689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2354903</v>
      </c>
      <c r="H33" s="17"/>
      <c r="I33" s="16">
        <v>516508</v>
      </c>
      <c r="J33" s="16">
        <v>1838395</v>
      </c>
      <c r="K33" s="13">
        <v>2354903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1751018</v>
      </c>
      <c r="H34" s="17"/>
      <c r="I34" s="16">
        <v>1502398</v>
      </c>
      <c r="J34" s="16">
        <v>248620</v>
      </c>
      <c r="K34" s="13">
        <v>1751018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4815973</v>
      </c>
      <c r="H35" s="17"/>
      <c r="I35" s="16">
        <v>3172348</v>
      </c>
      <c r="J35" s="16">
        <v>1643625</v>
      </c>
      <c r="K35" s="13">
        <v>4815973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332919</v>
      </c>
      <c r="H36" s="17"/>
      <c r="I36" s="16">
        <v>332919</v>
      </c>
      <c r="J36" s="16">
        <v>0</v>
      </c>
      <c r="K36" s="13">
        <v>332919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2382086</v>
      </c>
      <c r="H37" s="17"/>
      <c r="I37" s="16">
        <v>1489689</v>
      </c>
      <c r="J37" s="16">
        <v>892397</v>
      </c>
      <c r="K37" s="13">
        <v>2382086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>
        <v>0</v>
      </c>
      <c r="J38" s="16">
        <v>0</v>
      </c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99266</v>
      </c>
      <c r="H39" s="17"/>
      <c r="I39" s="16">
        <v>0</v>
      </c>
      <c r="J39" s="16">
        <v>99266</v>
      </c>
      <c r="K39" s="13">
        <v>99266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2622646</v>
      </c>
      <c r="H40" s="17"/>
      <c r="I40" s="16">
        <v>982124</v>
      </c>
      <c r="J40" s="16">
        <v>1640522</v>
      </c>
      <c r="K40" s="13">
        <v>2622646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1688135</v>
      </c>
      <c r="H41" s="17"/>
      <c r="I41" s="16">
        <v>264555</v>
      </c>
      <c r="J41" s="16">
        <v>1423580</v>
      </c>
      <c r="K41" s="13">
        <v>1688135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179278904</v>
      </c>
      <c r="H42" s="10"/>
      <c r="I42" s="13">
        <v>58568335</v>
      </c>
      <c r="J42" s="13">
        <v>120710569</v>
      </c>
      <c r="K42" s="13">
        <v>0</v>
      </c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51302821</v>
      </c>
      <c r="H43" s="17"/>
      <c r="I43" s="16">
        <v>2224068</v>
      </c>
      <c r="J43" s="16">
        <v>49078753</v>
      </c>
      <c r="K43" s="13">
        <v>51302821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33448281</v>
      </c>
      <c r="H44" s="17"/>
      <c r="I44" s="16">
        <v>7028503</v>
      </c>
      <c r="J44" s="16">
        <v>26419778</v>
      </c>
      <c r="K44" s="13">
        <v>33448281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4661532</v>
      </c>
      <c r="H45" s="17"/>
      <c r="I45" s="16">
        <v>868761</v>
      </c>
      <c r="J45" s="16">
        <v>3792771</v>
      </c>
      <c r="K45" s="13">
        <v>4661532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6323631</v>
      </c>
      <c r="H46" s="17"/>
      <c r="I46" s="16">
        <v>12611</v>
      </c>
      <c r="J46" s="16">
        <v>6311021</v>
      </c>
      <c r="K46" s="13">
        <v>6323631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30805777</v>
      </c>
      <c r="H47" s="17"/>
      <c r="I47" s="16">
        <v>29263547</v>
      </c>
      <c r="J47" s="16">
        <v>1542230</v>
      </c>
      <c r="K47" s="13">
        <v>30805777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1061009</v>
      </c>
      <c r="H48" s="17"/>
      <c r="I48" s="16">
        <v>948904</v>
      </c>
      <c r="J48" s="16">
        <v>112105</v>
      </c>
      <c r="K48" s="13">
        <v>1061009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7188391</v>
      </c>
      <c r="H49" s="17"/>
      <c r="I49" s="16">
        <v>6538065</v>
      </c>
      <c r="J49" s="16">
        <v>650326</v>
      </c>
      <c r="K49" s="13">
        <v>7188391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1512770</v>
      </c>
      <c r="H50" s="17"/>
      <c r="I50" s="16">
        <v>777030</v>
      </c>
      <c r="J50" s="16">
        <v>735740</v>
      </c>
      <c r="K50" s="13">
        <v>1512770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>
        <v>0</v>
      </c>
      <c r="J51" s="16">
        <v>0</v>
      </c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535490</v>
      </c>
      <c r="H52" s="17"/>
      <c r="I52" s="16">
        <v>96967</v>
      </c>
      <c r="J52" s="16">
        <v>438523</v>
      </c>
      <c r="K52" s="13">
        <v>535490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>
        <v>1548390</v>
      </c>
      <c r="H53" s="17"/>
      <c r="I53" s="16">
        <v>1438171</v>
      </c>
      <c r="J53" s="16">
        <v>110219</v>
      </c>
      <c r="K53" s="13">
        <v>1548390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3598293</v>
      </c>
      <c r="H54" s="17"/>
      <c r="I54" s="16">
        <v>1418159</v>
      </c>
      <c r="J54" s="16">
        <v>2180133</v>
      </c>
      <c r="K54" s="13">
        <v>3598293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6911825</v>
      </c>
      <c r="H55" s="17"/>
      <c r="I55" s="16">
        <v>135133</v>
      </c>
      <c r="J55" s="16">
        <v>6776692</v>
      </c>
      <c r="K55" s="13">
        <v>6911825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3576853</v>
      </c>
      <c r="H56" s="17"/>
      <c r="I56" s="16">
        <v>399618</v>
      </c>
      <c r="J56" s="16">
        <v>3177236</v>
      </c>
      <c r="K56" s="13">
        <v>3576853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2570319</v>
      </c>
      <c r="H57" s="17"/>
      <c r="I57" s="16">
        <v>516248</v>
      </c>
      <c r="J57" s="16">
        <v>2054071</v>
      </c>
      <c r="K57" s="13">
        <v>2570319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616126</v>
      </c>
      <c r="H58" s="17"/>
      <c r="I58" s="16">
        <v>0</v>
      </c>
      <c r="J58" s="16">
        <v>616126</v>
      </c>
      <c r="K58" s="13">
        <v>616126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6133836</v>
      </c>
      <c r="H59" s="17"/>
      <c r="I59" s="16">
        <v>343412</v>
      </c>
      <c r="J59" s="16">
        <v>5790424</v>
      </c>
      <c r="K59" s="13">
        <v>6133836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304508</v>
      </c>
      <c r="H60" s="17"/>
      <c r="I60" s="16">
        <v>165086</v>
      </c>
      <c r="J60" s="16">
        <v>139422</v>
      </c>
      <c r="K60" s="13">
        <v>304508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2173995</v>
      </c>
      <c r="H61" s="17"/>
      <c r="I61" s="16">
        <v>1140966</v>
      </c>
      <c r="J61" s="16">
        <v>1033029</v>
      </c>
      <c r="K61" s="13">
        <v>2173995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14017224</v>
      </c>
      <c r="H62" s="17"/>
      <c r="I62" s="16">
        <v>5251647</v>
      </c>
      <c r="J62" s="16">
        <v>8765577</v>
      </c>
      <c r="K62" s="13">
        <v>14017224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987831</v>
      </c>
      <c r="H63" s="17"/>
      <c r="I63" s="16">
        <v>1439</v>
      </c>
      <c r="J63" s="16">
        <v>986393</v>
      </c>
      <c r="K63" s="13">
        <v>987831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>
        <v>0</v>
      </c>
      <c r="H64" s="10"/>
      <c r="I64" s="13">
        <v>0</v>
      </c>
      <c r="J64" s="13">
        <v>0</v>
      </c>
      <c r="K64" s="13">
        <v>0</v>
      </c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>
        <v>0</v>
      </c>
      <c r="H65" s="10"/>
      <c r="I65" s="13">
        <v>0</v>
      </c>
      <c r="J65" s="13">
        <v>0</v>
      </c>
      <c r="K65" s="13">
        <v>0</v>
      </c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3599438</v>
      </c>
      <c r="H66" s="10"/>
      <c r="I66" s="13">
        <v>745106</v>
      </c>
      <c r="J66" s="13">
        <v>2854333</v>
      </c>
      <c r="K66" s="13">
        <v>0</v>
      </c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>
        <v>725718</v>
      </c>
      <c r="H67" s="17"/>
      <c r="I67" s="16">
        <v>645270</v>
      </c>
      <c r="J67" s="16">
        <v>80448</v>
      </c>
      <c r="K67" s="13">
        <v>725718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>
        <v>0</v>
      </c>
      <c r="H68" s="17"/>
      <c r="I68" s="16">
        <v>0</v>
      </c>
      <c r="J68" s="16">
        <v>0</v>
      </c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2873720</v>
      </c>
      <c r="H69" s="17"/>
      <c r="I69" s="16">
        <v>99836</v>
      </c>
      <c r="J69" s="16">
        <v>2773884</v>
      </c>
      <c r="K69" s="13">
        <v>2873720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51295982</v>
      </c>
      <c r="H70" s="10"/>
      <c r="I70" s="13">
        <v>25390015</v>
      </c>
      <c r="J70" s="13">
        <v>25905966</v>
      </c>
      <c r="K70" s="13">
        <v>0</v>
      </c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1847142</v>
      </c>
      <c r="H71" s="17"/>
      <c r="I71" s="16">
        <v>517560</v>
      </c>
      <c r="J71" s="16">
        <v>1329582</v>
      </c>
      <c r="K71" s="13">
        <v>1847142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37326446</v>
      </c>
      <c r="H72" s="17"/>
      <c r="I72" s="16">
        <v>23353424</v>
      </c>
      <c r="J72" s="16">
        <v>13973022</v>
      </c>
      <c r="K72" s="13">
        <v>37326446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12122393</v>
      </c>
      <c r="H73" s="17"/>
      <c r="I73" s="16">
        <v>1519031</v>
      </c>
      <c r="J73" s="16">
        <v>10603362</v>
      </c>
      <c r="K73" s="13">
        <v>12122393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>
        <v>0</v>
      </c>
      <c r="H74" s="10"/>
      <c r="I74" s="13">
        <v>0</v>
      </c>
      <c r="J74" s="13">
        <v>0</v>
      </c>
      <c r="K74" s="13">
        <v>0</v>
      </c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>
        <v>0</v>
      </c>
      <c r="H75" s="10"/>
      <c r="I75" s="13">
        <v>0</v>
      </c>
      <c r="J75" s="13">
        <v>0</v>
      </c>
      <c r="K75" s="13">
        <v>0</v>
      </c>
      <c r="L75" s="15"/>
    </row>
    <row r="76" spans="1:12" s="8" customFormat="1" x14ac:dyDescent="0.25">
      <c r="A76" s="5" t="s">
        <v>147</v>
      </c>
      <c r="B76" s="5"/>
      <c r="C76" s="24"/>
      <c r="D76" s="5"/>
      <c r="E76" s="5"/>
      <c r="F76" s="5"/>
      <c r="G76" s="25">
        <v>388176962</v>
      </c>
      <c r="H76" s="26"/>
      <c r="I76" s="25">
        <v>177272638</v>
      </c>
      <c r="J76" s="25">
        <v>210904324</v>
      </c>
      <c r="K76" s="13">
        <v>388176962</v>
      </c>
      <c r="L76" s="27"/>
    </row>
    <row r="77" spans="1:12" x14ac:dyDescent="0.25">
      <c r="F77" s="42" t="s">
        <v>179</v>
      </c>
      <c r="G77" s="47">
        <v>388176962</v>
      </c>
      <c r="H77" s="29"/>
      <c r="I77" s="31">
        <v>0.45667995618967205</v>
      </c>
      <c r="J77" s="31">
        <v>0.54332004381032795</v>
      </c>
      <c r="K77" s="29"/>
      <c r="L77" s="30"/>
    </row>
    <row r="79" spans="1:12" x14ac:dyDescent="0.25">
      <c r="G79" s="42"/>
      <c r="I79" s="43"/>
      <c r="J79" s="45"/>
    </row>
    <row r="80" spans="1:12" hidden="1" x14ac:dyDescent="0.25">
      <c r="G80" s="42"/>
      <c r="I80" s="43"/>
      <c r="J80" s="45"/>
    </row>
    <row r="81" spans="7:10" x14ac:dyDescent="0.25">
      <c r="G81" s="42"/>
      <c r="I81" s="43"/>
      <c r="J81" s="45"/>
    </row>
    <row r="82" spans="7:10" x14ac:dyDescent="0.25">
      <c r="G82" s="42"/>
      <c r="I82" s="44"/>
    </row>
    <row r="83" spans="7:10" ht="15.75" x14ac:dyDescent="0.25">
      <c r="G83" s="83" t="s">
        <v>202</v>
      </c>
      <c r="H83" s="13">
        <f>ROUND(SUM(EASTERN:VALENCIA!I83),0)</f>
        <v>2158725550</v>
      </c>
      <c r="I83" s="87">
        <v>8.2119117921219772E-2</v>
      </c>
      <c r="J83" s="88" t="s">
        <v>203</v>
      </c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</sheetData>
  <sheetProtection algorithmName="SHA-512" hashValue="xJyep7mRc6ufmRgmbIwTue2XfGG1S/Yid/etiqZnwqyqiTQ7eWW16SnPB7LP5aRZQ1nDNO7nffRM61Jh+N6/fA==" saltValue="tsx+O4TkjjVQT91cJbaKYA==" spinCount="100000" sheet="1" objects="1" scenarios="1"/>
  <conditionalFormatting sqref="K9">
    <cfRule type="cellIs" dxfId="3805" priority="119" operator="notEqual">
      <formula>G9</formula>
    </cfRule>
    <cfRule type="cellIs" dxfId="3804" priority="120" operator="equal">
      <formula>G9</formula>
    </cfRule>
  </conditionalFormatting>
  <conditionalFormatting sqref="K76">
    <cfRule type="cellIs" dxfId="3803" priority="1" operator="notEqual">
      <formula>G76</formula>
    </cfRule>
    <cfRule type="cellIs" dxfId="3802" priority="2" operator="equal">
      <formula>G76</formula>
    </cfRule>
  </conditionalFormatting>
  <conditionalFormatting sqref="K10">
    <cfRule type="cellIs" dxfId="3801" priority="117" operator="notEqual">
      <formula>G10</formula>
    </cfRule>
    <cfRule type="cellIs" dxfId="3800" priority="118" operator="equal">
      <formula>G10</formula>
    </cfRule>
  </conditionalFormatting>
  <conditionalFormatting sqref="K11">
    <cfRule type="cellIs" dxfId="3799" priority="115" operator="notEqual">
      <formula>G11</formula>
    </cfRule>
    <cfRule type="cellIs" dxfId="3798" priority="116" operator="equal">
      <formula>G11</formula>
    </cfRule>
  </conditionalFormatting>
  <conditionalFormatting sqref="K12">
    <cfRule type="cellIs" dxfId="3797" priority="113" operator="notEqual">
      <formula>G12</formula>
    </cfRule>
    <cfRule type="cellIs" dxfId="3796" priority="114" operator="equal">
      <formula>G12</formula>
    </cfRule>
  </conditionalFormatting>
  <conditionalFormatting sqref="K13">
    <cfRule type="cellIs" dxfId="3795" priority="111" operator="notEqual">
      <formula>G13</formula>
    </cfRule>
    <cfRule type="cellIs" dxfId="3794" priority="112" operator="equal">
      <formula>G13</formula>
    </cfRule>
  </conditionalFormatting>
  <conditionalFormatting sqref="K14">
    <cfRule type="cellIs" dxfId="3793" priority="109" operator="notEqual">
      <formula>G14</formula>
    </cfRule>
    <cfRule type="cellIs" dxfId="3792" priority="110" operator="equal">
      <formula>G14</formula>
    </cfRule>
  </conditionalFormatting>
  <conditionalFormatting sqref="K15">
    <cfRule type="cellIs" dxfId="3791" priority="107" operator="notEqual">
      <formula>G15</formula>
    </cfRule>
    <cfRule type="cellIs" dxfId="3790" priority="108" operator="equal">
      <formula>G15</formula>
    </cfRule>
  </conditionalFormatting>
  <conditionalFormatting sqref="K16">
    <cfRule type="cellIs" dxfId="3789" priority="105" operator="notEqual">
      <formula>G16</formula>
    </cfRule>
    <cfRule type="cellIs" dxfId="3788" priority="106" operator="equal">
      <formula>G16</formula>
    </cfRule>
  </conditionalFormatting>
  <conditionalFormatting sqref="K17">
    <cfRule type="cellIs" dxfId="3787" priority="103" operator="notEqual">
      <formula>G17</formula>
    </cfRule>
    <cfRule type="cellIs" dxfId="3786" priority="104" operator="equal">
      <formula>G17</formula>
    </cfRule>
  </conditionalFormatting>
  <conditionalFormatting sqref="K18">
    <cfRule type="cellIs" dxfId="3785" priority="101" operator="notEqual">
      <formula>G18</formula>
    </cfRule>
    <cfRule type="cellIs" dxfId="3784" priority="102" operator="equal">
      <formula>G18</formula>
    </cfRule>
  </conditionalFormatting>
  <conditionalFormatting sqref="K19">
    <cfRule type="cellIs" dxfId="3783" priority="99" operator="notEqual">
      <formula>G19</formula>
    </cfRule>
    <cfRule type="cellIs" dxfId="3782" priority="100" operator="equal">
      <formula>G19</formula>
    </cfRule>
  </conditionalFormatting>
  <conditionalFormatting sqref="K20">
    <cfRule type="cellIs" dxfId="3781" priority="97" operator="notEqual">
      <formula>G20</formula>
    </cfRule>
    <cfRule type="cellIs" dxfId="3780" priority="98" operator="equal">
      <formula>G20</formula>
    </cfRule>
  </conditionalFormatting>
  <conditionalFormatting sqref="K21">
    <cfRule type="cellIs" dxfId="3779" priority="95" operator="notEqual">
      <formula>G21</formula>
    </cfRule>
    <cfRule type="cellIs" dxfId="3778" priority="96" operator="equal">
      <formula>G21</formula>
    </cfRule>
  </conditionalFormatting>
  <conditionalFormatting sqref="K22">
    <cfRule type="cellIs" dxfId="3777" priority="93" operator="notEqual">
      <formula>G22</formula>
    </cfRule>
    <cfRule type="cellIs" dxfId="3776" priority="94" operator="equal">
      <formula>G22</formula>
    </cfRule>
  </conditionalFormatting>
  <conditionalFormatting sqref="K23">
    <cfRule type="cellIs" dxfId="3775" priority="91" operator="notEqual">
      <formula>G23</formula>
    </cfRule>
    <cfRule type="cellIs" dxfId="3774" priority="92" operator="equal">
      <formula>G23</formula>
    </cfRule>
  </conditionalFormatting>
  <conditionalFormatting sqref="K24">
    <cfRule type="cellIs" dxfId="3773" priority="89" operator="notEqual">
      <formula>G24</formula>
    </cfRule>
    <cfRule type="cellIs" dxfId="3772" priority="90" operator="equal">
      <formula>G24</formula>
    </cfRule>
  </conditionalFormatting>
  <conditionalFormatting sqref="K26">
    <cfRule type="cellIs" dxfId="3771" priority="87" operator="notEqual">
      <formula>G26</formula>
    </cfRule>
    <cfRule type="cellIs" dxfId="3770" priority="88" operator="equal">
      <formula>G26</formula>
    </cfRule>
  </conditionalFormatting>
  <conditionalFormatting sqref="K27">
    <cfRule type="cellIs" dxfId="3769" priority="85" operator="notEqual">
      <formula>G27</formula>
    </cfRule>
    <cfRule type="cellIs" dxfId="3768" priority="86" operator="equal">
      <formula>G27</formula>
    </cfRule>
  </conditionalFormatting>
  <conditionalFormatting sqref="K28">
    <cfRule type="cellIs" dxfId="3767" priority="83" operator="notEqual">
      <formula>G28</formula>
    </cfRule>
    <cfRule type="cellIs" dxfId="3766" priority="84" operator="equal">
      <formula>G28</formula>
    </cfRule>
  </conditionalFormatting>
  <conditionalFormatting sqref="K29">
    <cfRule type="cellIs" dxfId="3765" priority="81" operator="notEqual">
      <formula>G29</formula>
    </cfRule>
    <cfRule type="cellIs" dxfId="3764" priority="82" operator="equal">
      <formula>G29</formula>
    </cfRule>
  </conditionalFormatting>
  <conditionalFormatting sqref="K30">
    <cfRule type="cellIs" dxfId="3763" priority="79" operator="notEqual">
      <formula>G30</formula>
    </cfRule>
    <cfRule type="cellIs" dxfId="3762" priority="80" operator="equal">
      <formula>G30</formula>
    </cfRule>
  </conditionalFormatting>
  <conditionalFormatting sqref="K31">
    <cfRule type="cellIs" dxfId="3761" priority="77" operator="notEqual">
      <formula>G31</formula>
    </cfRule>
    <cfRule type="cellIs" dxfId="3760" priority="78" operator="equal">
      <formula>G31</formula>
    </cfRule>
  </conditionalFormatting>
  <conditionalFormatting sqref="K32">
    <cfRule type="cellIs" dxfId="3759" priority="75" operator="notEqual">
      <formula>G32</formula>
    </cfRule>
    <cfRule type="cellIs" dxfId="3758" priority="76" operator="equal">
      <formula>G32</formula>
    </cfRule>
  </conditionalFormatting>
  <conditionalFormatting sqref="K33">
    <cfRule type="cellIs" dxfId="3757" priority="73" operator="notEqual">
      <formula>G33</formula>
    </cfRule>
    <cfRule type="cellIs" dxfId="3756" priority="74" operator="equal">
      <formula>G33</formula>
    </cfRule>
  </conditionalFormatting>
  <conditionalFormatting sqref="K34">
    <cfRule type="cellIs" dxfId="3755" priority="71" operator="notEqual">
      <formula>G34</formula>
    </cfRule>
    <cfRule type="cellIs" dxfId="3754" priority="72" operator="equal">
      <formula>G34</formula>
    </cfRule>
  </conditionalFormatting>
  <conditionalFormatting sqref="K35">
    <cfRule type="cellIs" dxfId="3753" priority="69" operator="notEqual">
      <formula>G35</formula>
    </cfRule>
    <cfRule type="cellIs" dxfId="3752" priority="70" operator="equal">
      <formula>G35</formula>
    </cfRule>
  </conditionalFormatting>
  <conditionalFormatting sqref="K36">
    <cfRule type="cellIs" dxfId="3751" priority="67" operator="notEqual">
      <formula>G36</formula>
    </cfRule>
    <cfRule type="cellIs" dxfId="3750" priority="68" operator="equal">
      <formula>G36</formula>
    </cfRule>
  </conditionalFormatting>
  <conditionalFormatting sqref="K37">
    <cfRule type="cellIs" dxfId="3749" priority="65" operator="notEqual">
      <formula>G37</formula>
    </cfRule>
    <cfRule type="cellIs" dxfId="3748" priority="66" operator="equal">
      <formula>G37</formula>
    </cfRule>
  </conditionalFormatting>
  <conditionalFormatting sqref="K38">
    <cfRule type="cellIs" dxfId="3747" priority="63" operator="notEqual">
      <formula>G38</formula>
    </cfRule>
    <cfRule type="cellIs" dxfId="3746" priority="64" operator="equal">
      <formula>G38</formula>
    </cfRule>
  </conditionalFormatting>
  <conditionalFormatting sqref="K39">
    <cfRule type="cellIs" dxfId="3745" priority="61" operator="notEqual">
      <formula>G39</formula>
    </cfRule>
    <cfRule type="cellIs" dxfId="3744" priority="62" operator="equal">
      <formula>G39</formula>
    </cfRule>
  </conditionalFormatting>
  <conditionalFormatting sqref="K40">
    <cfRule type="cellIs" dxfId="3743" priority="59" operator="notEqual">
      <formula>G40</formula>
    </cfRule>
    <cfRule type="cellIs" dxfId="3742" priority="60" operator="equal">
      <formula>G40</formula>
    </cfRule>
  </conditionalFormatting>
  <conditionalFormatting sqref="K41">
    <cfRule type="cellIs" dxfId="3741" priority="57" operator="notEqual">
      <formula>G41</formula>
    </cfRule>
    <cfRule type="cellIs" dxfId="3740" priority="58" operator="equal">
      <formula>G41</formula>
    </cfRule>
  </conditionalFormatting>
  <conditionalFormatting sqref="K43">
    <cfRule type="cellIs" dxfId="3739" priority="55" operator="notEqual">
      <formula>G43</formula>
    </cfRule>
    <cfRule type="cellIs" dxfId="3738" priority="56" operator="equal">
      <formula>G43</formula>
    </cfRule>
  </conditionalFormatting>
  <conditionalFormatting sqref="K44">
    <cfRule type="cellIs" dxfId="3737" priority="53" operator="notEqual">
      <formula>G44</formula>
    </cfRule>
    <cfRule type="cellIs" dxfId="3736" priority="54" operator="equal">
      <formula>G44</formula>
    </cfRule>
  </conditionalFormatting>
  <conditionalFormatting sqref="K45">
    <cfRule type="cellIs" dxfId="3735" priority="51" operator="notEqual">
      <formula>G45</formula>
    </cfRule>
    <cfRule type="cellIs" dxfId="3734" priority="52" operator="equal">
      <formula>G45</formula>
    </cfRule>
  </conditionalFormatting>
  <conditionalFormatting sqref="K46">
    <cfRule type="cellIs" dxfId="3733" priority="49" operator="notEqual">
      <formula>G46</formula>
    </cfRule>
    <cfRule type="cellIs" dxfId="3732" priority="50" operator="equal">
      <formula>G46</formula>
    </cfRule>
  </conditionalFormatting>
  <conditionalFormatting sqref="K47">
    <cfRule type="cellIs" dxfId="3731" priority="47" operator="notEqual">
      <formula>G47</formula>
    </cfRule>
    <cfRule type="cellIs" dxfId="3730" priority="48" operator="equal">
      <formula>G47</formula>
    </cfRule>
  </conditionalFormatting>
  <conditionalFormatting sqref="K48">
    <cfRule type="cellIs" dxfId="3729" priority="45" operator="notEqual">
      <formula>G48</formula>
    </cfRule>
    <cfRule type="cellIs" dxfId="3728" priority="46" operator="equal">
      <formula>G48</formula>
    </cfRule>
  </conditionalFormatting>
  <conditionalFormatting sqref="K49">
    <cfRule type="cellIs" dxfId="3727" priority="43" operator="notEqual">
      <formula>G49</formula>
    </cfRule>
    <cfRule type="cellIs" dxfId="3726" priority="44" operator="equal">
      <formula>G49</formula>
    </cfRule>
  </conditionalFormatting>
  <conditionalFormatting sqref="K50">
    <cfRule type="cellIs" dxfId="3725" priority="41" operator="notEqual">
      <formula>G50</formula>
    </cfRule>
    <cfRule type="cellIs" dxfId="3724" priority="42" operator="equal">
      <formula>G50</formula>
    </cfRule>
  </conditionalFormatting>
  <conditionalFormatting sqref="K51">
    <cfRule type="cellIs" dxfId="3723" priority="39" operator="notEqual">
      <formula>G51</formula>
    </cfRule>
    <cfRule type="cellIs" dxfId="3722" priority="40" operator="equal">
      <formula>G51</formula>
    </cfRule>
  </conditionalFormatting>
  <conditionalFormatting sqref="K52">
    <cfRule type="cellIs" dxfId="3721" priority="37" operator="notEqual">
      <formula>G52</formula>
    </cfRule>
    <cfRule type="cellIs" dxfId="3720" priority="38" operator="equal">
      <formula>G52</formula>
    </cfRule>
  </conditionalFormatting>
  <conditionalFormatting sqref="K53">
    <cfRule type="cellIs" dxfId="3719" priority="35" operator="notEqual">
      <formula>G53</formula>
    </cfRule>
    <cfRule type="cellIs" dxfId="3718" priority="36" operator="equal">
      <formula>G53</formula>
    </cfRule>
  </conditionalFormatting>
  <conditionalFormatting sqref="K54">
    <cfRule type="cellIs" dxfId="3717" priority="33" operator="notEqual">
      <formula>G54</formula>
    </cfRule>
    <cfRule type="cellIs" dxfId="3716" priority="34" operator="equal">
      <formula>G54</formula>
    </cfRule>
  </conditionalFormatting>
  <conditionalFormatting sqref="K55">
    <cfRule type="cellIs" dxfId="3715" priority="31" operator="notEqual">
      <formula>G55</formula>
    </cfRule>
    <cfRule type="cellIs" dxfId="3714" priority="32" operator="equal">
      <formula>G55</formula>
    </cfRule>
  </conditionalFormatting>
  <conditionalFormatting sqref="K56">
    <cfRule type="cellIs" dxfId="3713" priority="29" operator="notEqual">
      <formula>G56</formula>
    </cfRule>
    <cfRule type="cellIs" dxfId="3712" priority="30" operator="equal">
      <formula>G56</formula>
    </cfRule>
  </conditionalFormatting>
  <conditionalFormatting sqref="K57">
    <cfRule type="cellIs" dxfId="3711" priority="27" operator="notEqual">
      <formula>G57</formula>
    </cfRule>
    <cfRule type="cellIs" dxfId="3710" priority="28" operator="equal">
      <formula>G57</formula>
    </cfRule>
  </conditionalFormatting>
  <conditionalFormatting sqref="K58">
    <cfRule type="cellIs" dxfId="3709" priority="25" operator="notEqual">
      <formula>G58</formula>
    </cfRule>
    <cfRule type="cellIs" dxfId="3708" priority="26" operator="equal">
      <formula>G58</formula>
    </cfRule>
  </conditionalFormatting>
  <conditionalFormatting sqref="K59">
    <cfRule type="cellIs" dxfId="3707" priority="23" operator="notEqual">
      <formula>G59</formula>
    </cfRule>
    <cfRule type="cellIs" dxfId="3706" priority="24" operator="equal">
      <formula>G59</formula>
    </cfRule>
  </conditionalFormatting>
  <conditionalFormatting sqref="K60">
    <cfRule type="cellIs" dxfId="3705" priority="21" operator="notEqual">
      <formula>G60</formula>
    </cfRule>
    <cfRule type="cellIs" dxfId="3704" priority="22" operator="equal">
      <formula>G60</formula>
    </cfRule>
  </conditionalFormatting>
  <conditionalFormatting sqref="K61">
    <cfRule type="cellIs" dxfId="3703" priority="19" operator="notEqual">
      <formula>G61</formula>
    </cfRule>
    <cfRule type="cellIs" dxfId="3702" priority="20" operator="equal">
      <formula>G61</formula>
    </cfRule>
  </conditionalFormatting>
  <conditionalFormatting sqref="K62">
    <cfRule type="cellIs" dxfId="3701" priority="17" operator="notEqual">
      <formula>G62</formula>
    </cfRule>
    <cfRule type="cellIs" dxfId="3700" priority="18" operator="equal">
      <formula>G62</formula>
    </cfRule>
  </conditionalFormatting>
  <conditionalFormatting sqref="K63">
    <cfRule type="cellIs" dxfId="3699" priority="15" operator="notEqual">
      <formula>G63</formula>
    </cfRule>
    <cfRule type="cellIs" dxfId="3698" priority="16" operator="equal">
      <formula>G63</formula>
    </cfRule>
  </conditionalFormatting>
  <conditionalFormatting sqref="K67">
    <cfRule type="cellIs" dxfId="3697" priority="13" operator="notEqual">
      <formula>G67</formula>
    </cfRule>
    <cfRule type="cellIs" dxfId="3696" priority="14" operator="equal">
      <formula>G67</formula>
    </cfRule>
  </conditionalFormatting>
  <conditionalFormatting sqref="K68">
    <cfRule type="cellIs" dxfId="3695" priority="11" operator="notEqual">
      <formula>G68</formula>
    </cfRule>
    <cfRule type="cellIs" dxfId="3694" priority="12" operator="equal">
      <formula>G68</formula>
    </cfRule>
  </conditionalFormatting>
  <conditionalFormatting sqref="K69">
    <cfRule type="cellIs" dxfId="3693" priority="9" operator="notEqual">
      <formula>G69</formula>
    </cfRule>
    <cfRule type="cellIs" dxfId="3692" priority="10" operator="equal">
      <formula>G69</formula>
    </cfRule>
  </conditionalFormatting>
  <conditionalFormatting sqref="K71">
    <cfRule type="cellIs" dxfId="3691" priority="7" operator="notEqual">
      <formula>G71</formula>
    </cfRule>
    <cfRule type="cellIs" dxfId="3690" priority="8" operator="equal">
      <formula>G71</formula>
    </cfRule>
  </conditionalFormatting>
  <conditionalFormatting sqref="K72">
    <cfRule type="cellIs" dxfId="3689" priority="5" operator="notEqual">
      <formula>G72</formula>
    </cfRule>
    <cfRule type="cellIs" dxfId="3688" priority="6" operator="equal">
      <formula>G72</formula>
    </cfRule>
  </conditionalFormatting>
  <conditionalFormatting sqref="K73">
    <cfRule type="cellIs" dxfId="3687" priority="3" operator="notEqual">
      <formula>G73</formula>
    </cfRule>
    <cfRule type="cellIs" dxfId="3686" priority="4" operator="equal">
      <formula>G73</formula>
    </cfRule>
  </conditionalFormatting>
  <dataValidations count="1">
    <dataValidation type="list" allowBlank="1" showInputMessage="1" showErrorMessage="1" sqref="H9:H75">
      <formula1>$H$81:$H$83</formula1>
    </dataValidation>
  </dataValidations>
  <pageMargins left="0.7" right="0.7" top="0.75" bottom="0.75" header="0.3" footer="0.3"/>
  <pageSetup scale="54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33.140625" style="1" customWidth="1"/>
    <col min="8" max="8" width="15.28515625" style="1" bestFit="1" customWidth="1"/>
    <col min="9" max="11" width="33.14062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196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2386959.5478020078</v>
      </c>
      <c r="H8" s="10"/>
      <c r="I8" s="13">
        <v>1070590.0194198324</v>
      </c>
      <c r="J8" s="13">
        <v>1316369.5283821751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3631.7182832762142</v>
      </c>
      <c r="H9" s="17" t="s">
        <v>15</v>
      </c>
      <c r="I9" s="16">
        <v>3631.7182832762142</v>
      </c>
      <c r="J9" s="16"/>
      <c r="K9" s="13">
        <v>3631.7182832762142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/>
      <c r="H10" s="17"/>
      <c r="I10" s="16"/>
      <c r="J10" s="16"/>
      <c r="K10" s="13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955217.3533311889</v>
      </c>
      <c r="H11" s="17" t="s">
        <v>15</v>
      </c>
      <c r="I11" s="16">
        <v>955217.3533311889</v>
      </c>
      <c r="J11" s="16"/>
      <c r="K11" s="13">
        <v>955217.3533311889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/>
      <c r="H12" s="17"/>
      <c r="I12" s="16"/>
      <c r="J12" s="16"/>
      <c r="K12" s="13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/>
      <c r="H13" s="17"/>
      <c r="I13" s="16"/>
      <c r="J13" s="16"/>
      <c r="K13" s="13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659969.84918654629</v>
      </c>
      <c r="H14" s="17" t="s">
        <v>59</v>
      </c>
      <c r="I14" s="16">
        <v>18237.4891865463</v>
      </c>
      <c r="J14" s="16">
        <v>641732.36</v>
      </c>
      <c r="K14" s="13">
        <v>659969.84918654629</v>
      </c>
      <c r="L14" s="18" t="s">
        <v>278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/>
      <c r="J15" s="16"/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/>
      <c r="H16" s="17"/>
      <c r="I16" s="16"/>
      <c r="J16" s="16"/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/>
      <c r="H17" s="17"/>
      <c r="I17" s="16"/>
      <c r="J17" s="16"/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674637.16838217515</v>
      </c>
      <c r="H18" s="17" t="s">
        <v>24</v>
      </c>
      <c r="I18" s="16"/>
      <c r="J18" s="16">
        <v>674637.16838217515</v>
      </c>
      <c r="K18" s="13">
        <v>674637.16838217515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/>
      <c r="H19" s="17"/>
      <c r="I19" s="19"/>
      <c r="J19" s="19"/>
      <c r="K19" s="13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93503.458618821081</v>
      </c>
      <c r="H20" s="17" t="s">
        <v>15</v>
      </c>
      <c r="I20" s="16">
        <v>93503.458618821081</v>
      </c>
      <c r="J20" s="16"/>
      <c r="K20" s="13">
        <v>93503.458618821081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/>
      <c r="H21" s="17"/>
      <c r="I21" s="16"/>
      <c r="J21" s="16"/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/>
      <c r="H22" s="17"/>
      <c r="I22" s="16"/>
      <c r="J22" s="16"/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/>
      <c r="H23" s="17"/>
      <c r="I23" s="16"/>
      <c r="J23" s="16"/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/>
      <c r="J24" s="22"/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2140102.846854886</v>
      </c>
      <c r="H25" s="10"/>
      <c r="I25" s="13">
        <v>1514601.6433406698</v>
      </c>
      <c r="J25" s="13">
        <v>625501.20351421693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/>
      <c r="H26" s="17"/>
      <c r="I26" s="16"/>
      <c r="J26" s="16"/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428033.3917010586</v>
      </c>
      <c r="H27" s="17" t="s">
        <v>15</v>
      </c>
      <c r="I27" s="16">
        <v>428033.3917010586</v>
      </c>
      <c r="J27" s="16"/>
      <c r="K27" s="13">
        <v>428033.3917010586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495754.22772703238</v>
      </c>
      <c r="H28" s="17" t="s">
        <v>15</v>
      </c>
      <c r="I28" s="16">
        <v>495754.22772703238</v>
      </c>
      <c r="J28" s="16"/>
      <c r="K28" s="13">
        <v>495754.22772703238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52557.926779452304</v>
      </c>
      <c r="H29" s="17" t="s">
        <v>15</v>
      </c>
      <c r="I29" s="16">
        <v>52557.926779452304</v>
      </c>
      <c r="J29" s="16"/>
      <c r="K29" s="13">
        <v>52557.926779452304</v>
      </c>
      <c r="L29" s="80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216043.50947227058</v>
      </c>
      <c r="H30" s="17" t="s">
        <v>24</v>
      </c>
      <c r="I30" s="16"/>
      <c r="J30" s="16">
        <v>216043.50947227058</v>
      </c>
      <c r="K30" s="13">
        <v>216043.50947227058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174420.40366963082</v>
      </c>
      <c r="H31" s="17" t="s">
        <v>15</v>
      </c>
      <c r="I31" s="16">
        <v>174420.40366963082</v>
      </c>
      <c r="J31" s="16"/>
      <c r="K31" s="13">
        <v>174420.40366963082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283370.36840241152</v>
      </c>
      <c r="H32" s="17" t="s">
        <v>24</v>
      </c>
      <c r="I32" s="16"/>
      <c r="J32" s="16">
        <v>283370.36840241152</v>
      </c>
      <c r="K32" s="13">
        <v>283370.36840241152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126087.32563953484</v>
      </c>
      <c r="H33" s="17" t="s">
        <v>24</v>
      </c>
      <c r="I33" s="16"/>
      <c r="J33" s="16">
        <v>126087.32563953484</v>
      </c>
      <c r="K33" s="13">
        <v>126087.32563953484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280576.71917644597</v>
      </c>
      <c r="H34" s="17" t="s">
        <v>15</v>
      </c>
      <c r="I34" s="16">
        <v>280576.71917644597</v>
      </c>
      <c r="J34" s="16"/>
      <c r="K34" s="13">
        <v>280576.71917644597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/>
      <c r="H35" s="17"/>
      <c r="I35" s="16"/>
      <c r="J35" s="16"/>
      <c r="K35" s="13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/>
      <c r="H36" s="17"/>
      <c r="I36" s="16"/>
      <c r="J36" s="16"/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/>
      <c r="H37" s="17"/>
      <c r="I37" s="16"/>
      <c r="J37" s="16"/>
      <c r="K37" s="13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/>
      <c r="H38" s="17"/>
      <c r="I38" s="16"/>
      <c r="J38" s="16"/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/>
      <c r="H39" s="17"/>
      <c r="I39" s="16"/>
      <c r="J39" s="16"/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/>
      <c r="H40" s="17"/>
      <c r="I40" s="16"/>
      <c r="J40" s="16"/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83258.974287049525</v>
      </c>
      <c r="H41" s="17" t="s">
        <v>15</v>
      </c>
      <c r="I41" s="16">
        <v>83258.974287049525</v>
      </c>
      <c r="J41" s="16"/>
      <c r="K41" s="13">
        <v>83258.974287049525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5857542.3089913316</v>
      </c>
      <c r="H42" s="10"/>
      <c r="I42" s="13">
        <v>4302386.4864247581</v>
      </c>
      <c r="J42" s="13">
        <v>1555155.8225665747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/>
      <c r="H43" s="17"/>
      <c r="I43" s="16"/>
      <c r="J43" s="16"/>
      <c r="K43" s="13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3097250.0801599333</v>
      </c>
      <c r="H44" s="17" t="s">
        <v>59</v>
      </c>
      <c r="I44" s="16">
        <v>3004332.5777551355</v>
      </c>
      <c r="J44" s="16">
        <v>92917.502404797997</v>
      </c>
      <c r="K44" s="13">
        <v>3097250.0801599333</v>
      </c>
      <c r="L44" s="18" t="s">
        <v>210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/>
      <c r="H45" s="17"/>
      <c r="I45" s="16"/>
      <c r="J45" s="16"/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/>
      <c r="H46" s="17"/>
      <c r="I46" s="16"/>
      <c r="J46" s="16"/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817544.58761774225</v>
      </c>
      <c r="H47" s="17" t="s">
        <v>15</v>
      </c>
      <c r="I47" s="16">
        <v>817544.58761774225</v>
      </c>
      <c r="J47" s="16"/>
      <c r="K47" s="13">
        <v>817544.58761774225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/>
      <c r="H48" s="17"/>
      <c r="I48" s="16"/>
      <c r="J48" s="16"/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167099.50932463419</v>
      </c>
      <c r="H49" s="17" t="s">
        <v>15</v>
      </c>
      <c r="I49" s="16">
        <v>167099.50932463419</v>
      </c>
      <c r="J49" s="16"/>
      <c r="K49" s="13">
        <v>167099.50932463419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/>
      <c r="H50" s="17"/>
      <c r="I50" s="16"/>
      <c r="J50" s="16"/>
      <c r="K50" s="13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/>
      <c r="H51" s="17"/>
      <c r="I51" s="16"/>
      <c r="J51" s="16"/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/>
      <c r="H52" s="17"/>
      <c r="I52" s="16"/>
      <c r="J52" s="16"/>
      <c r="K52" s="13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/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/>
      <c r="H54" s="17"/>
      <c r="I54" s="16"/>
      <c r="J54" s="16"/>
      <c r="K54" s="13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/>
      <c r="H55" s="17"/>
      <c r="I55" s="16"/>
      <c r="J55" s="16"/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/>
      <c r="H56" s="17"/>
      <c r="I56" s="16"/>
      <c r="J56" s="16"/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289459.3914255217</v>
      </c>
      <c r="H57" s="17" t="s">
        <v>15</v>
      </c>
      <c r="I57" s="16">
        <v>289459.3914255217</v>
      </c>
      <c r="J57" s="16"/>
      <c r="K57" s="13">
        <v>289459.3914255217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/>
      <c r="H58" s="17"/>
      <c r="I58" s="16"/>
      <c r="J58" s="16"/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/>
      <c r="H59" s="17"/>
      <c r="I59" s="16"/>
      <c r="J59" s="16"/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201.96095455285862</v>
      </c>
      <c r="H60" s="17" t="s">
        <v>24</v>
      </c>
      <c r="I60" s="16"/>
      <c r="J60" s="16">
        <v>201.96095455285862</v>
      </c>
      <c r="K60" s="13">
        <v>201.96095455285862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478612.65030172415</v>
      </c>
      <c r="H61" s="17" t="s">
        <v>59</v>
      </c>
      <c r="I61" s="16">
        <v>23950.420301724167</v>
      </c>
      <c r="J61" s="16">
        <v>454662.23</v>
      </c>
      <c r="K61" s="13">
        <v>478612.65030172415</v>
      </c>
      <c r="L61" s="18" t="s">
        <v>279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967510.23266076494</v>
      </c>
      <c r="H62" s="17" t="s">
        <v>24</v>
      </c>
      <c r="I62" s="16"/>
      <c r="J62" s="16">
        <v>967510.23266076494</v>
      </c>
      <c r="K62" s="13">
        <v>967510.23266076494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39863.896546459124</v>
      </c>
      <c r="H63" s="17" t="s">
        <v>24</v>
      </c>
      <c r="I63" s="16"/>
      <c r="J63" s="16">
        <v>39863.896546459124</v>
      </c>
      <c r="K63" s="13">
        <v>39863.896546459124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0</v>
      </c>
      <c r="H66" s="10"/>
      <c r="I66" s="13">
        <v>0</v>
      </c>
      <c r="J66" s="13">
        <v>0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/>
      <c r="H69" s="17"/>
      <c r="I69" s="16"/>
      <c r="J69" s="16"/>
      <c r="K69" s="13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1882843.4934127748</v>
      </c>
      <c r="H70" s="10"/>
      <c r="I70" s="13">
        <v>0</v>
      </c>
      <c r="J70" s="13">
        <v>1882843.4934127748</v>
      </c>
      <c r="K70" s="13"/>
      <c r="L70" s="15"/>
    </row>
    <row r="71" spans="1:12" ht="15.75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0</v>
      </c>
      <c r="H71" s="81"/>
      <c r="I71" s="16"/>
      <c r="J71" s="16"/>
      <c r="K71" s="13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1573351.9879669577</v>
      </c>
      <c r="H72" s="81" t="s">
        <v>24</v>
      </c>
      <c r="I72" s="16"/>
      <c r="J72" s="16">
        <v>1573351.9879669577</v>
      </c>
      <c r="K72" s="13">
        <v>1573351.9879669577</v>
      </c>
      <c r="L72" s="18"/>
    </row>
    <row r="73" spans="1:12" ht="15.75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309491.50544581702</v>
      </c>
      <c r="H73" s="81" t="s">
        <v>24</v>
      </c>
      <c r="I73" s="16"/>
      <c r="J73" s="16">
        <v>309491.50544581702</v>
      </c>
      <c r="K73" s="13">
        <v>309491.50544581702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12267448.197060999</v>
      </c>
      <c r="H76" s="26"/>
      <c r="I76" s="82">
        <v>6887578.1491852608</v>
      </c>
      <c r="J76" s="82">
        <v>5379870.0478757415</v>
      </c>
      <c r="K76" s="13">
        <v>12267448.197061002</v>
      </c>
      <c r="L76" s="27"/>
    </row>
    <row r="77" spans="1:12" ht="15.75" x14ac:dyDescent="0.25">
      <c r="F77" s="83" t="s">
        <v>200</v>
      </c>
      <c r="G77" s="84">
        <v>12267448.197061002</v>
      </c>
      <c r="H77" s="14"/>
      <c r="I77" s="85">
        <v>0.56145157807435186</v>
      </c>
      <c r="J77" s="85">
        <v>0.43854842192564841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73881284.224205583</v>
      </c>
      <c r="J83" s="87">
        <v>9.322493810859743E-2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685" priority="119" operator="notEqual">
      <formula>G15</formula>
    </cfRule>
    <cfRule type="cellIs" dxfId="3684" priority="120" operator="equal">
      <formula>G15</formula>
    </cfRule>
  </conditionalFormatting>
  <conditionalFormatting sqref="K16">
    <cfRule type="cellIs" dxfId="3683" priority="117" operator="notEqual">
      <formula>G16</formula>
    </cfRule>
    <cfRule type="cellIs" dxfId="3682" priority="118" operator="equal">
      <formula>G16</formula>
    </cfRule>
  </conditionalFormatting>
  <conditionalFormatting sqref="K17">
    <cfRule type="cellIs" dxfId="3681" priority="115" operator="notEqual">
      <formula>G17</formula>
    </cfRule>
    <cfRule type="cellIs" dxfId="3680" priority="116" operator="equal">
      <formula>G17</formula>
    </cfRule>
  </conditionalFormatting>
  <conditionalFormatting sqref="K18">
    <cfRule type="cellIs" dxfId="3679" priority="113" operator="notEqual">
      <formula>G18</formula>
    </cfRule>
    <cfRule type="cellIs" dxfId="3678" priority="114" operator="equal">
      <formula>G18</formula>
    </cfRule>
  </conditionalFormatting>
  <conditionalFormatting sqref="K19">
    <cfRule type="cellIs" dxfId="3677" priority="111" operator="notEqual">
      <formula>G19</formula>
    </cfRule>
    <cfRule type="cellIs" dxfId="3676" priority="112" operator="equal">
      <formula>G19</formula>
    </cfRule>
  </conditionalFormatting>
  <conditionalFormatting sqref="K20">
    <cfRule type="cellIs" dxfId="3675" priority="109" operator="notEqual">
      <formula>G20</formula>
    </cfRule>
    <cfRule type="cellIs" dxfId="3674" priority="110" operator="equal">
      <formula>G20</formula>
    </cfRule>
  </conditionalFormatting>
  <conditionalFormatting sqref="K21">
    <cfRule type="cellIs" dxfId="3673" priority="107" operator="notEqual">
      <formula>G21</formula>
    </cfRule>
    <cfRule type="cellIs" dxfId="3672" priority="108" operator="equal">
      <formula>G21</formula>
    </cfRule>
  </conditionalFormatting>
  <conditionalFormatting sqref="K22">
    <cfRule type="cellIs" dxfId="3671" priority="105" operator="notEqual">
      <formula>G22</formula>
    </cfRule>
    <cfRule type="cellIs" dxfId="3670" priority="106" operator="equal">
      <formula>G22</formula>
    </cfRule>
  </conditionalFormatting>
  <conditionalFormatting sqref="K23">
    <cfRule type="cellIs" dxfId="3669" priority="103" operator="notEqual">
      <formula>G23</formula>
    </cfRule>
    <cfRule type="cellIs" dxfId="3668" priority="104" operator="equal">
      <formula>G23</formula>
    </cfRule>
  </conditionalFormatting>
  <conditionalFormatting sqref="K24">
    <cfRule type="cellIs" dxfId="3667" priority="101" operator="notEqual">
      <formula>G24</formula>
    </cfRule>
    <cfRule type="cellIs" dxfId="3666" priority="102" operator="equal">
      <formula>G24</formula>
    </cfRule>
  </conditionalFormatting>
  <conditionalFormatting sqref="K26">
    <cfRule type="cellIs" dxfId="3665" priority="99" operator="notEqual">
      <formula>G26</formula>
    </cfRule>
    <cfRule type="cellIs" dxfId="3664" priority="100" operator="equal">
      <formula>G26</formula>
    </cfRule>
  </conditionalFormatting>
  <conditionalFormatting sqref="K27">
    <cfRule type="cellIs" dxfId="3663" priority="97" operator="notEqual">
      <formula>G27</formula>
    </cfRule>
    <cfRule type="cellIs" dxfId="3662" priority="98" operator="equal">
      <formula>G27</formula>
    </cfRule>
  </conditionalFormatting>
  <conditionalFormatting sqref="K28">
    <cfRule type="cellIs" dxfId="3661" priority="95" operator="notEqual">
      <formula>G28</formula>
    </cfRule>
    <cfRule type="cellIs" dxfId="3660" priority="96" operator="equal">
      <formula>G28</formula>
    </cfRule>
  </conditionalFormatting>
  <conditionalFormatting sqref="K29">
    <cfRule type="cellIs" dxfId="3659" priority="93" operator="notEqual">
      <formula>G29</formula>
    </cfRule>
    <cfRule type="cellIs" dxfId="3658" priority="94" operator="equal">
      <formula>G29</formula>
    </cfRule>
  </conditionalFormatting>
  <conditionalFormatting sqref="K30">
    <cfRule type="cellIs" dxfId="3657" priority="91" operator="notEqual">
      <formula>G30</formula>
    </cfRule>
    <cfRule type="cellIs" dxfId="3656" priority="92" operator="equal">
      <formula>G30</formula>
    </cfRule>
  </conditionalFormatting>
  <conditionalFormatting sqref="K31">
    <cfRule type="cellIs" dxfId="3655" priority="89" operator="notEqual">
      <formula>G31</formula>
    </cfRule>
    <cfRule type="cellIs" dxfId="3654" priority="90" operator="equal">
      <formula>G31</formula>
    </cfRule>
  </conditionalFormatting>
  <conditionalFormatting sqref="K32">
    <cfRule type="cellIs" dxfId="3653" priority="87" operator="notEqual">
      <formula>G32</formula>
    </cfRule>
    <cfRule type="cellIs" dxfId="3652" priority="88" operator="equal">
      <formula>G32</formula>
    </cfRule>
  </conditionalFormatting>
  <conditionalFormatting sqref="K33">
    <cfRule type="cellIs" dxfId="3651" priority="85" operator="notEqual">
      <formula>G33</formula>
    </cfRule>
    <cfRule type="cellIs" dxfId="3650" priority="86" operator="equal">
      <formula>G33</formula>
    </cfRule>
  </conditionalFormatting>
  <conditionalFormatting sqref="K34">
    <cfRule type="cellIs" dxfId="3649" priority="83" operator="notEqual">
      <formula>G34</formula>
    </cfRule>
    <cfRule type="cellIs" dxfId="3648" priority="84" operator="equal">
      <formula>G34</formula>
    </cfRule>
  </conditionalFormatting>
  <conditionalFormatting sqref="K35">
    <cfRule type="cellIs" dxfId="3647" priority="81" operator="notEqual">
      <formula>G35</formula>
    </cfRule>
    <cfRule type="cellIs" dxfId="3646" priority="82" operator="equal">
      <formula>G35</formula>
    </cfRule>
  </conditionalFormatting>
  <conditionalFormatting sqref="K36">
    <cfRule type="cellIs" dxfId="3645" priority="79" operator="notEqual">
      <formula>G36</formula>
    </cfRule>
    <cfRule type="cellIs" dxfId="3644" priority="80" operator="equal">
      <formula>G36</formula>
    </cfRule>
  </conditionalFormatting>
  <conditionalFormatting sqref="K37">
    <cfRule type="cellIs" dxfId="3643" priority="77" operator="notEqual">
      <formula>G37</formula>
    </cfRule>
    <cfRule type="cellIs" dxfId="3642" priority="78" operator="equal">
      <formula>G37</formula>
    </cfRule>
  </conditionalFormatting>
  <conditionalFormatting sqref="K38">
    <cfRule type="cellIs" dxfId="3641" priority="75" operator="notEqual">
      <formula>G38</formula>
    </cfRule>
    <cfRule type="cellIs" dxfId="3640" priority="76" operator="equal">
      <formula>G38</formula>
    </cfRule>
  </conditionalFormatting>
  <conditionalFormatting sqref="K39">
    <cfRule type="cellIs" dxfId="3639" priority="73" operator="notEqual">
      <formula>G39</formula>
    </cfRule>
    <cfRule type="cellIs" dxfId="3638" priority="74" operator="equal">
      <formula>G39</formula>
    </cfRule>
  </conditionalFormatting>
  <conditionalFormatting sqref="K40">
    <cfRule type="cellIs" dxfId="3637" priority="71" operator="notEqual">
      <formula>G40</formula>
    </cfRule>
    <cfRule type="cellIs" dxfId="3636" priority="72" operator="equal">
      <formula>G40</formula>
    </cfRule>
  </conditionalFormatting>
  <conditionalFormatting sqref="K41">
    <cfRule type="cellIs" dxfId="3635" priority="69" operator="notEqual">
      <formula>G41</formula>
    </cfRule>
    <cfRule type="cellIs" dxfId="3634" priority="70" operator="equal">
      <formula>G41</formula>
    </cfRule>
  </conditionalFormatting>
  <conditionalFormatting sqref="K43">
    <cfRule type="cellIs" dxfId="3633" priority="67" operator="notEqual">
      <formula>G43</formula>
    </cfRule>
    <cfRule type="cellIs" dxfId="3632" priority="68" operator="equal">
      <formula>G43</formula>
    </cfRule>
  </conditionalFormatting>
  <conditionalFormatting sqref="K44">
    <cfRule type="cellIs" dxfId="3631" priority="65" operator="notEqual">
      <formula>G44</formula>
    </cfRule>
    <cfRule type="cellIs" dxfId="3630" priority="66" operator="equal">
      <formula>G44</formula>
    </cfRule>
  </conditionalFormatting>
  <conditionalFormatting sqref="K45">
    <cfRule type="cellIs" dxfId="3629" priority="63" operator="notEqual">
      <formula>G45</formula>
    </cfRule>
    <cfRule type="cellIs" dxfId="3628" priority="64" operator="equal">
      <formula>G45</formula>
    </cfRule>
  </conditionalFormatting>
  <conditionalFormatting sqref="K46">
    <cfRule type="cellIs" dxfId="3627" priority="61" operator="notEqual">
      <formula>G46</formula>
    </cfRule>
    <cfRule type="cellIs" dxfId="3626" priority="62" operator="equal">
      <formula>G46</formula>
    </cfRule>
  </conditionalFormatting>
  <conditionalFormatting sqref="K47">
    <cfRule type="cellIs" dxfId="3625" priority="59" operator="notEqual">
      <formula>G47</formula>
    </cfRule>
    <cfRule type="cellIs" dxfId="3624" priority="60" operator="equal">
      <formula>G47</formula>
    </cfRule>
  </conditionalFormatting>
  <conditionalFormatting sqref="K48">
    <cfRule type="cellIs" dxfId="3623" priority="57" operator="notEqual">
      <formula>G48</formula>
    </cfRule>
    <cfRule type="cellIs" dxfId="3622" priority="58" operator="equal">
      <formula>G48</formula>
    </cfRule>
  </conditionalFormatting>
  <conditionalFormatting sqref="K49">
    <cfRule type="cellIs" dxfId="3621" priority="55" operator="notEqual">
      <formula>G49</formula>
    </cfRule>
    <cfRule type="cellIs" dxfId="3620" priority="56" operator="equal">
      <formula>G49</formula>
    </cfRule>
  </conditionalFormatting>
  <conditionalFormatting sqref="K50">
    <cfRule type="cellIs" dxfId="3619" priority="53" operator="notEqual">
      <formula>G50</formula>
    </cfRule>
    <cfRule type="cellIs" dxfId="3618" priority="54" operator="equal">
      <formula>G50</formula>
    </cfRule>
  </conditionalFormatting>
  <conditionalFormatting sqref="K51">
    <cfRule type="cellIs" dxfId="3617" priority="51" operator="notEqual">
      <formula>G51</formula>
    </cfRule>
    <cfRule type="cellIs" dxfId="3616" priority="52" operator="equal">
      <formula>G51</formula>
    </cfRule>
  </conditionalFormatting>
  <conditionalFormatting sqref="K52">
    <cfRule type="cellIs" dxfId="3615" priority="49" operator="notEqual">
      <formula>G52</formula>
    </cfRule>
    <cfRule type="cellIs" dxfId="3614" priority="50" operator="equal">
      <formula>G52</formula>
    </cfRule>
  </conditionalFormatting>
  <conditionalFormatting sqref="K53">
    <cfRule type="cellIs" dxfId="3613" priority="47" operator="notEqual">
      <formula>G53</formula>
    </cfRule>
    <cfRule type="cellIs" dxfId="3612" priority="48" operator="equal">
      <formula>G53</formula>
    </cfRule>
  </conditionalFormatting>
  <conditionalFormatting sqref="K54">
    <cfRule type="cellIs" dxfId="3611" priority="45" operator="notEqual">
      <formula>G54</formula>
    </cfRule>
    <cfRule type="cellIs" dxfId="3610" priority="46" operator="equal">
      <formula>G54</formula>
    </cfRule>
  </conditionalFormatting>
  <conditionalFormatting sqref="K55">
    <cfRule type="cellIs" dxfId="3609" priority="43" operator="notEqual">
      <formula>G55</formula>
    </cfRule>
    <cfRule type="cellIs" dxfId="3608" priority="44" operator="equal">
      <formula>G55</formula>
    </cfRule>
  </conditionalFormatting>
  <conditionalFormatting sqref="K56">
    <cfRule type="cellIs" dxfId="3607" priority="41" operator="notEqual">
      <formula>G56</formula>
    </cfRule>
    <cfRule type="cellIs" dxfId="3606" priority="42" operator="equal">
      <formula>G56</formula>
    </cfRule>
  </conditionalFormatting>
  <conditionalFormatting sqref="K57">
    <cfRule type="cellIs" dxfId="3605" priority="39" operator="notEqual">
      <formula>G57</formula>
    </cfRule>
    <cfRule type="cellIs" dxfId="3604" priority="40" operator="equal">
      <formula>G57</formula>
    </cfRule>
  </conditionalFormatting>
  <conditionalFormatting sqref="K58">
    <cfRule type="cellIs" dxfId="3603" priority="37" operator="notEqual">
      <formula>G58</formula>
    </cfRule>
    <cfRule type="cellIs" dxfId="3602" priority="38" operator="equal">
      <formula>G58</formula>
    </cfRule>
  </conditionalFormatting>
  <conditionalFormatting sqref="K59">
    <cfRule type="cellIs" dxfId="3601" priority="35" operator="notEqual">
      <formula>G59</formula>
    </cfRule>
    <cfRule type="cellIs" dxfId="3600" priority="36" operator="equal">
      <formula>G59</formula>
    </cfRule>
  </conditionalFormatting>
  <conditionalFormatting sqref="K60">
    <cfRule type="cellIs" dxfId="3599" priority="33" operator="notEqual">
      <formula>G60</formula>
    </cfRule>
    <cfRule type="cellIs" dxfId="3598" priority="34" operator="equal">
      <formula>G60</formula>
    </cfRule>
  </conditionalFormatting>
  <conditionalFormatting sqref="K61">
    <cfRule type="cellIs" dxfId="3597" priority="31" operator="notEqual">
      <formula>G61</formula>
    </cfRule>
    <cfRule type="cellIs" dxfId="3596" priority="32" operator="equal">
      <formula>G61</formula>
    </cfRule>
  </conditionalFormatting>
  <conditionalFormatting sqref="K62">
    <cfRule type="cellIs" dxfId="3595" priority="29" operator="notEqual">
      <formula>G62</formula>
    </cfRule>
    <cfRule type="cellIs" dxfId="3594" priority="30" operator="equal">
      <formula>G62</formula>
    </cfRule>
  </conditionalFormatting>
  <conditionalFormatting sqref="K63">
    <cfRule type="cellIs" dxfId="3593" priority="27" operator="notEqual">
      <formula>G63</formula>
    </cfRule>
    <cfRule type="cellIs" dxfId="3592" priority="28" operator="equal">
      <formula>G63</formula>
    </cfRule>
  </conditionalFormatting>
  <conditionalFormatting sqref="K67">
    <cfRule type="cellIs" dxfId="3591" priority="25" operator="notEqual">
      <formula>G67</formula>
    </cfRule>
    <cfRule type="cellIs" dxfId="3590" priority="26" operator="equal">
      <formula>G67</formula>
    </cfRule>
  </conditionalFormatting>
  <conditionalFormatting sqref="K68">
    <cfRule type="cellIs" dxfId="3589" priority="23" operator="notEqual">
      <formula>G68</formula>
    </cfRule>
    <cfRule type="cellIs" dxfId="3588" priority="24" operator="equal">
      <formula>G68</formula>
    </cfRule>
  </conditionalFormatting>
  <conditionalFormatting sqref="K69">
    <cfRule type="cellIs" dxfId="3587" priority="21" operator="notEqual">
      <formula>G69</formula>
    </cfRule>
    <cfRule type="cellIs" dxfId="3586" priority="22" operator="equal">
      <formula>G69</formula>
    </cfRule>
  </conditionalFormatting>
  <conditionalFormatting sqref="K71">
    <cfRule type="cellIs" dxfId="3585" priority="19" operator="notEqual">
      <formula>G71</formula>
    </cfRule>
    <cfRule type="cellIs" dxfId="3584" priority="20" operator="equal">
      <formula>G71</formula>
    </cfRule>
  </conditionalFormatting>
  <conditionalFormatting sqref="K72">
    <cfRule type="cellIs" dxfId="3583" priority="17" operator="notEqual">
      <formula>G72</formula>
    </cfRule>
    <cfRule type="cellIs" dxfId="3582" priority="18" operator="equal">
      <formula>G72</formula>
    </cfRule>
  </conditionalFormatting>
  <conditionalFormatting sqref="K73">
    <cfRule type="cellIs" dxfId="3581" priority="15" operator="notEqual">
      <formula>G73</formula>
    </cfRule>
    <cfRule type="cellIs" dxfId="3580" priority="16" operator="equal">
      <formula>G73</formula>
    </cfRule>
  </conditionalFormatting>
  <conditionalFormatting sqref="K76">
    <cfRule type="cellIs" dxfId="3579" priority="13" operator="notEqual">
      <formula>G76</formula>
    </cfRule>
    <cfRule type="cellIs" dxfId="3578" priority="14" operator="equal">
      <formula>G76</formula>
    </cfRule>
  </conditionalFormatting>
  <conditionalFormatting sqref="K9">
    <cfRule type="cellIs" dxfId="3577" priority="131" operator="notEqual">
      <formula>G9</formula>
    </cfRule>
    <cfRule type="cellIs" dxfId="3576" priority="132" operator="equal">
      <formula>G9</formula>
    </cfRule>
  </conditionalFormatting>
  <conditionalFormatting sqref="K10">
    <cfRule type="cellIs" dxfId="3575" priority="129" operator="notEqual">
      <formula>G10</formula>
    </cfRule>
    <cfRule type="cellIs" dxfId="3574" priority="130" operator="equal">
      <formula>G10</formula>
    </cfRule>
  </conditionalFormatting>
  <conditionalFormatting sqref="K11">
    <cfRule type="cellIs" dxfId="3573" priority="127" operator="notEqual">
      <formula>G11</formula>
    </cfRule>
    <cfRule type="cellIs" dxfId="3572" priority="128" operator="equal">
      <formula>G11</formula>
    </cfRule>
  </conditionalFormatting>
  <conditionalFormatting sqref="K12">
    <cfRule type="cellIs" dxfId="3571" priority="125" operator="notEqual">
      <formula>G12</formula>
    </cfRule>
    <cfRule type="cellIs" dxfId="3570" priority="126" operator="equal">
      <formula>G12</formula>
    </cfRule>
  </conditionalFormatting>
  <conditionalFormatting sqref="K13">
    <cfRule type="cellIs" dxfId="3569" priority="123" operator="notEqual">
      <formula>G13</formula>
    </cfRule>
    <cfRule type="cellIs" dxfId="3568" priority="124" operator="equal">
      <formula>G13</formula>
    </cfRule>
  </conditionalFormatting>
  <conditionalFormatting sqref="K14">
    <cfRule type="cellIs" dxfId="3567" priority="121" operator="notEqual">
      <formula>G14</formula>
    </cfRule>
    <cfRule type="cellIs" dxfId="3566" priority="122" operator="equal">
      <formula>G14</formula>
    </cfRule>
  </conditionalFormatting>
  <conditionalFormatting sqref="G76">
    <cfRule type="cellIs" dxfId="3565" priority="11" operator="notEqual">
      <formula>$G$77</formula>
    </cfRule>
    <cfRule type="cellIs" dxfId="356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512D46E-AFC3-4FB6-A8BB-98AB856652AC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1D7F4BDC-46B8-42D5-A9A0-FBF98CECA412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33AA242-478F-4AE8-A0F3-E4E9F755388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9169972-69D6-4EB3-AF40-949AA7579F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FB991F9-309E-41DB-BD07-BF8E8C60C578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134EF7-29FB-4962-8497-45D97B294C47}">
            <xm:f>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Detail'!#REF!+'D:\Finance\Work\Reports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1010E8-9743-4E7C-B9C9-10378B0D56E3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C6247825-1D09-48E8-9792-B1DC05FE19C4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7C77157-5B0B-401B-A286-0AAF7CDD250E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7BC18A-BD7C-4A6A-9736-16C50CA81786}">
            <xm:f>'D:\Finance\Work\Reports &amp; Surveys\Cost Analysis\Cost Analysis - 2012-2013\Received from Colleges\Eastern Florida\Original\[1 Eastern Florida 2012-13 CA2 10-3-13.xlsx]CA2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3">
        <v>6826368</v>
      </c>
      <c r="H8" s="10"/>
      <c r="I8" s="13">
        <v>5144204</v>
      </c>
      <c r="J8" s="13">
        <v>1682164</v>
      </c>
      <c r="K8" s="13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6">
        <v>0</v>
      </c>
      <c r="H9" s="17"/>
      <c r="I9" s="16">
        <v>0</v>
      </c>
      <c r="J9" s="16">
        <v>0</v>
      </c>
      <c r="K9" s="13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6">
        <v>0</v>
      </c>
      <c r="H10" s="17"/>
      <c r="I10" s="16">
        <v>0</v>
      </c>
      <c r="J10" s="16">
        <v>0</v>
      </c>
      <c r="K10" s="13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6">
        <v>618278</v>
      </c>
      <c r="H11" s="17" t="s">
        <v>59</v>
      </c>
      <c r="I11" s="16">
        <v>578901</v>
      </c>
      <c r="J11" s="16">
        <v>39377</v>
      </c>
      <c r="K11" s="13">
        <v>618278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6">
        <v>595568</v>
      </c>
      <c r="H12" s="17" t="s">
        <v>59</v>
      </c>
      <c r="I12" s="16">
        <v>337395</v>
      </c>
      <c r="J12" s="16">
        <v>258173</v>
      </c>
      <c r="K12" s="13">
        <v>595568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6">
        <v>2216746</v>
      </c>
      <c r="H13" s="17" t="s">
        <v>59</v>
      </c>
      <c r="I13" s="16">
        <v>2026662</v>
      </c>
      <c r="J13" s="16">
        <v>190084</v>
      </c>
      <c r="K13" s="13">
        <v>2216746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6">
        <v>1174009</v>
      </c>
      <c r="H14" s="17" t="s">
        <v>59</v>
      </c>
      <c r="I14" s="16">
        <v>951356</v>
      </c>
      <c r="J14" s="16">
        <v>222653</v>
      </c>
      <c r="K14" s="13">
        <v>1174009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6"/>
      <c r="H15" s="17"/>
      <c r="I15" s="16">
        <v>0</v>
      </c>
      <c r="J15" s="16">
        <v>0</v>
      </c>
      <c r="K15" s="13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6">
        <v>0</v>
      </c>
      <c r="H16" s="17"/>
      <c r="I16" s="16">
        <v>0</v>
      </c>
      <c r="J16" s="16">
        <v>0</v>
      </c>
      <c r="K16" s="13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6">
        <v>0</v>
      </c>
      <c r="H17" s="17"/>
      <c r="I17" s="16">
        <v>0</v>
      </c>
      <c r="J17" s="16">
        <v>0</v>
      </c>
      <c r="K17" s="13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6">
        <v>1349701</v>
      </c>
      <c r="H18" s="17" t="s">
        <v>59</v>
      </c>
      <c r="I18" s="16">
        <v>525962</v>
      </c>
      <c r="J18" s="16">
        <v>823739</v>
      </c>
      <c r="K18" s="13">
        <v>1349701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9">
        <v>92600</v>
      </c>
      <c r="H19" s="17" t="s">
        <v>15</v>
      </c>
      <c r="I19" s="19">
        <v>92600</v>
      </c>
      <c r="J19" s="19">
        <v>0</v>
      </c>
      <c r="K19" s="13">
        <v>92600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6">
        <v>779466</v>
      </c>
      <c r="H20" s="17" t="s">
        <v>59</v>
      </c>
      <c r="I20" s="16">
        <v>631328</v>
      </c>
      <c r="J20" s="16">
        <v>148138</v>
      </c>
      <c r="K20" s="13">
        <v>779466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6">
        <v>0</v>
      </c>
      <c r="H21" s="17"/>
      <c r="I21" s="16">
        <v>0</v>
      </c>
      <c r="J21" s="16">
        <v>0</v>
      </c>
      <c r="K21" s="13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6">
        <v>0</v>
      </c>
      <c r="H22" s="17"/>
      <c r="I22" s="16">
        <v>0</v>
      </c>
      <c r="J22" s="16">
        <v>0</v>
      </c>
      <c r="K22" s="13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6">
        <v>0</v>
      </c>
      <c r="H23" s="17"/>
      <c r="I23" s="16">
        <v>0</v>
      </c>
      <c r="J23" s="16">
        <v>0</v>
      </c>
      <c r="K23" s="13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22"/>
      <c r="H24" s="17"/>
      <c r="I24" s="22">
        <v>0</v>
      </c>
      <c r="J24" s="22">
        <v>0</v>
      </c>
      <c r="K24" s="13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3">
        <v>6335248</v>
      </c>
      <c r="H25" s="10"/>
      <c r="I25" s="13">
        <v>4030289</v>
      </c>
      <c r="J25" s="13">
        <v>2304959</v>
      </c>
      <c r="K25" s="13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6">
        <v>0</v>
      </c>
      <c r="H26" s="17"/>
      <c r="I26" s="16">
        <v>0</v>
      </c>
      <c r="J26" s="16">
        <v>0</v>
      </c>
      <c r="K26" s="13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6">
        <v>1264609</v>
      </c>
      <c r="H27" s="17" t="s">
        <v>59</v>
      </c>
      <c r="I27" s="16">
        <v>784534</v>
      </c>
      <c r="J27" s="16">
        <v>480075</v>
      </c>
      <c r="K27" s="13">
        <v>1264609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6">
        <v>434</v>
      </c>
      <c r="H28" s="17" t="s">
        <v>15</v>
      </c>
      <c r="I28" s="16">
        <v>434</v>
      </c>
      <c r="J28" s="16">
        <v>0</v>
      </c>
      <c r="K28" s="13">
        <v>434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6">
        <v>464567</v>
      </c>
      <c r="H29" s="17" t="s">
        <v>59</v>
      </c>
      <c r="I29" s="16">
        <v>203854</v>
      </c>
      <c r="J29" s="16">
        <v>260713</v>
      </c>
      <c r="K29" s="13">
        <v>464567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6">
        <v>0</v>
      </c>
      <c r="H30" s="17"/>
      <c r="I30" s="16">
        <v>0</v>
      </c>
      <c r="J30" s="16">
        <v>0</v>
      </c>
      <c r="K30" s="13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6">
        <v>386440</v>
      </c>
      <c r="H31" s="17" t="s">
        <v>59</v>
      </c>
      <c r="I31" s="16">
        <v>147255</v>
      </c>
      <c r="J31" s="16">
        <v>239185</v>
      </c>
      <c r="K31" s="13">
        <v>386440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6">
        <v>1288262</v>
      </c>
      <c r="H32" s="17" t="s">
        <v>59</v>
      </c>
      <c r="I32" s="16">
        <v>345044</v>
      </c>
      <c r="J32" s="16">
        <v>943218</v>
      </c>
      <c r="K32" s="13">
        <v>1288262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6">
        <v>0</v>
      </c>
      <c r="H33" s="17"/>
      <c r="I33" s="16">
        <v>0</v>
      </c>
      <c r="J33" s="16">
        <v>0</v>
      </c>
      <c r="K33" s="13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6">
        <v>392836</v>
      </c>
      <c r="H34" s="17" t="s">
        <v>59</v>
      </c>
      <c r="I34" s="16">
        <v>144216</v>
      </c>
      <c r="J34" s="16">
        <v>248620</v>
      </c>
      <c r="K34" s="13">
        <v>392836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6">
        <v>914377</v>
      </c>
      <c r="H35" s="17" t="s">
        <v>59</v>
      </c>
      <c r="I35" s="16">
        <v>858859</v>
      </c>
      <c r="J35" s="16">
        <v>55518</v>
      </c>
      <c r="K35" s="13">
        <v>914377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6">
        <v>0</v>
      </c>
      <c r="H36" s="17"/>
      <c r="I36" s="16">
        <v>0</v>
      </c>
      <c r="J36" s="16">
        <v>0</v>
      </c>
      <c r="K36" s="13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6">
        <v>1489689</v>
      </c>
      <c r="H37" s="17" t="s">
        <v>15</v>
      </c>
      <c r="I37" s="16">
        <v>1489689</v>
      </c>
      <c r="J37" s="16">
        <v>0</v>
      </c>
      <c r="K37" s="13">
        <v>1489689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6">
        <v>0</v>
      </c>
      <c r="H38" s="17"/>
      <c r="I38" s="16">
        <v>0</v>
      </c>
      <c r="J38" s="16">
        <v>0</v>
      </c>
      <c r="K38" s="13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6">
        <v>0</v>
      </c>
      <c r="H39" s="17"/>
      <c r="I39" s="16">
        <v>0</v>
      </c>
      <c r="J39" s="16">
        <v>0</v>
      </c>
      <c r="K39" s="13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6">
        <v>0</v>
      </c>
      <c r="H40" s="17"/>
      <c r="I40" s="16">
        <v>0</v>
      </c>
      <c r="J40" s="16">
        <v>0</v>
      </c>
      <c r="K40" s="13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6">
        <v>134034</v>
      </c>
      <c r="H41" s="17" t="s">
        <v>59</v>
      </c>
      <c r="I41" s="16">
        <v>56404</v>
      </c>
      <c r="J41" s="16">
        <v>77630</v>
      </c>
      <c r="K41" s="13">
        <v>134034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3">
        <v>14339437</v>
      </c>
      <c r="H42" s="10"/>
      <c r="I42" s="13">
        <v>1565729</v>
      </c>
      <c r="J42" s="13">
        <v>12773708</v>
      </c>
      <c r="K42" s="13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6">
        <v>10532536</v>
      </c>
      <c r="H43" s="17" t="s">
        <v>24</v>
      </c>
      <c r="I43" s="16">
        <v>0</v>
      </c>
      <c r="J43" s="16">
        <v>10532536</v>
      </c>
      <c r="K43" s="13">
        <v>10532536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6">
        <v>0</v>
      </c>
      <c r="H44" s="17"/>
      <c r="I44" s="16">
        <v>0</v>
      </c>
      <c r="J44" s="16">
        <v>0</v>
      </c>
      <c r="K44" s="13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6">
        <v>0</v>
      </c>
      <c r="H45" s="17"/>
      <c r="I45" s="16">
        <v>0</v>
      </c>
      <c r="J45" s="16">
        <v>0</v>
      </c>
      <c r="K45" s="13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6">
        <v>0</v>
      </c>
      <c r="H46" s="17"/>
      <c r="I46" s="16">
        <v>0</v>
      </c>
      <c r="J46" s="16">
        <v>0</v>
      </c>
      <c r="K46" s="13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6">
        <v>1993209</v>
      </c>
      <c r="H47" s="17" t="s">
        <v>59</v>
      </c>
      <c r="I47" s="16">
        <v>931063</v>
      </c>
      <c r="J47" s="16">
        <v>1062146</v>
      </c>
      <c r="K47" s="13">
        <v>1993209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6">
        <v>0</v>
      </c>
      <c r="H48" s="17"/>
      <c r="I48" s="16">
        <v>0</v>
      </c>
      <c r="J48" s="16">
        <v>0</v>
      </c>
      <c r="K48" s="13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6">
        <v>1075944</v>
      </c>
      <c r="H49" s="17" t="s">
        <v>59</v>
      </c>
      <c r="I49" s="16">
        <v>483519</v>
      </c>
      <c r="J49" s="16">
        <v>592425</v>
      </c>
      <c r="K49" s="13">
        <v>1075944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6">
        <v>281489</v>
      </c>
      <c r="H50" s="17" t="s">
        <v>59</v>
      </c>
      <c r="I50" s="16">
        <v>49087</v>
      </c>
      <c r="J50" s="16">
        <v>232402</v>
      </c>
      <c r="K50" s="13">
        <v>281489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6">
        <v>0</v>
      </c>
      <c r="H51" s="17"/>
      <c r="I51" s="16">
        <v>0</v>
      </c>
      <c r="J51" s="16">
        <v>0</v>
      </c>
      <c r="K51" s="13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6">
        <v>174853</v>
      </c>
      <c r="H52" s="17" t="s">
        <v>59</v>
      </c>
      <c r="I52" s="16">
        <v>336</v>
      </c>
      <c r="J52" s="16">
        <v>174517</v>
      </c>
      <c r="K52" s="13">
        <v>174853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6"/>
      <c r="H53" s="17"/>
      <c r="I53" s="16"/>
      <c r="J53" s="16">
        <v>0</v>
      </c>
      <c r="K53" s="13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6">
        <v>102209</v>
      </c>
      <c r="H54" s="17" t="s">
        <v>59</v>
      </c>
      <c r="I54" s="16">
        <v>12411</v>
      </c>
      <c r="J54" s="16">
        <v>89798</v>
      </c>
      <c r="K54" s="13">
        <v>102209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6">
        <v>0</v>
      </c>
      <c r="H55" s="17"/>
      <c r="I55" s="16">
        <v>0</v>
      </c>
      <c r="J55" s="16">
        <v>0</v>
      </c>
      <c r="K55" s="13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6">
        <v>0</v>
      </c>
      <c r="H56" s="17"/>
      <c r="I56" s="16">
        <v>0</v>
      </c>
      <c r="J56" s="16">
        <v>0</v>
      </c>
      <c r="K56" s="13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6">
        <v>0</v>
      </c>
      <c r="H57" s="17"/>
      <c r="I57" s="16">
        <v>0</v>
      </c>
      <c r="J57" s="16">
        <v>0</v>
      </c>
      <c r="K57" s="13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6">
        <v>0</v>
      </c>
      <c r="H58" s="17"/>
      <c r="I58" s="16">
        <v>0</v>
      </c>
      <c r="J58" s="16">
        <v>0</v>
      </c>
      <c r="K58" s="13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6">
        <v>0</v>
      </c>
      <c r="H59" s="17"/>
      <c r="I59" s="16">
        <v>0</v>
      </c>
      <c r="J59" s="16">
        <v>0</v>
      </c>
      <c r="K59" s="13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6">
        <v>96190</v>
      </c>
      <c r="H60" s="17" t="s">
        <v>59</v>
      </c>
      <c r="I60" s="16">
        <v>6306</v>
      </c>
      <c r="J60" s="16">
        <v>89884</v>
      </c>
      <c r="K60" s="13">
        <v>96190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6">
        <v>0</v>
      </c>
      <c r="H61" s="17"/>
      <c r="I61" s="16">
        <v>0</v>
      </c>
      <c r="J61" s="16">
        <v>0</v>
      </c>
      <c r="K61" s="13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6">
        <v>83007</v>
      </c>
      <c r="H62" s="17" t="s">
        <v>15</v>
      </c>
      <c r="I62" s="16">
        <v>83007</v>
      </c>
      <c r="J62" s="16">
        <v>0</v>
      </c>
      <c r="K62" s="13">
        <v>83007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6">
        <v>0</v>
      </c>
      <c r="H63" s="17"/>
      <c r="I63" s="16">
        <v>0</v>
      </c>
      <c r="J63" s="16">
        <v>0</v>
      </c>
      <c r="K63" s="13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3"/>
      <c r="H64" s="10"/>
      <c r="I64" s="13"/>
      <c r="J64" s="13"/>
      <c r="K64" s="13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3"/>
      <c r="H65" s="10"/>
      <c r="I65" s="13"/>
      <c r="J65" s="13"/>
      <c r="K65" s="13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3">
        <v>159029</v>
      </c>
      <c r="H66" s="10"/>
      <c r="I66" s="13">
        <v>99836</v>
      </c>
      <c r="J66" s="13">
        <v>59193</v>
      </c>
      <c r="K66" s="13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6"/>
      <c r="H67" s="17"/>
      <c r="I67" s="16"/>
      <c r="J67" s="16"/>
      <c r="K67" s="13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6"/>
      <c r="H68" s="17"/>
      <c r="I68" s="16"/>
      <c r="J68" s="16"/>
      <c r="K68" s="13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6">
        <v>159029</v>
      </c>
      <c r="H69" s="17" t="s">
        <v>59</v>
      </c>
      <c r="I69" s="16">
        <v>99836</v>
      </c>
      <c r="J69" s="16">
        <v>59193</v>
      </c>
      <c r="K69" s="13">
        <v>159029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3">
        <v>4799878</v>
      </c>
      <c r="H70" s="10"/>
      <c r="I70" s="13">
        <v>3648089</v>
      </c>
      <c r="J70" s="13">
        <v>1151789</v>
      </c>
      <c r="K70" s="13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6">
        <v>823100</v>
      </c>
      <c r="H71" s="17" t="s">
        <v>59</v>
      </c>
      <c r="I71" s="16">
        <v>210387</v>
      </c>
      <c r="J71" s="16">
        <v>612713</v>
      </c>
      <c r="K71" s="13">
        <v>823100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6">
        <v>3701919</v>
      </c>
      <c r="H72" s="17" t="s">
        <v>59</v>
      </c>
      <c r="I72" s="16">
        <v>3328075</v>
      </c>
      <c r="J72" s="16">
        <v>373844</v>
      </c>
      <c r="K72" s="13">
        <v>3701919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6">
        <v>274859</v>
      </c>
      <c r="H73" s="17" t="s">
        <v>59</v>
      </c>
      <c r="I73" s="16">
        <v>109627</v>
      </c>
      <c r="J73" s="16">
        <v>165232</v>
      </c>
      <c r="K73" s="13">
        <v>274859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32459960</v>
      </c>
      <c r="H76" s="26"/>
      <c r="I76" s="82">
        <v>14488147</v>
      </c>
      <c r="J76" s="82">
        <v>17971813</v>
      </c>
      <c r="K76" s="13">
        <v>32459960</v>
      </c>
      <c r="L76" s="27"/>
    </row>
    <row r="77" spans="1:12" ht="15.75" x14ac:dyDescent="0.25">
      <c r="F77" s="83" t="s">
        <v>200</v>
      </c>
      <c r="G77" s="84">
        <v>32459960</v>
      </c>
      <c r="H77" s="14"/>
      <c r="I77" s="85">
        <v>0.44633902814421211</v>
      </c>
      <c r="J77" s="85">
        <v>0.55366097185578789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176996790.88</v>
      </c>
      <c r="J83" s="87">
        <v>8.185542194277777E-2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553" priority="119" operator="notEqual">
      <formula>G15</formula>
    </cfRule>
    <cfRule type="cellIs" dxfId="3552" priority="120" operator="equal">
      <formula>G15</formula>
    </cfRule>
  </conditionalFormatting>
  <conditionalFormatting sqref="K16">
    <cfRule type="cellIs" dxfId="3551" priority="117" operator="notEqual">
      <formula>G16</formula>
    </cfRule>
    <cfRule type="cellIs" dxfId="3550" priority="118" operator="equal">
      <formula>G16</formula>
    </cfRule>
  </conditionalFormatting>
  <conditionalFormatting sqref="K17">
    <cfRule type="cellIs" dxfId="3549" priority="115" operator="notEqual">
      <formula>G17</formula>
    </cfRule>
    <cfRule type="cellIs" dxfId="3548" priority="116" operator="equal">
      <formula>G17</formula>
    </cfRule>
  </conditionalFormatting>
  <conditionalFormatting sqref="K18">
    <cfRule type="cellIs" dxfId="3547" priority="113" operator="notEqual">
      <formula>G18</formula>
    </cfRule>
    <cfRule type="cellIs" dxfId="3546" priority="114" operator="equal">
      <formula>G18</formula>
    </cfRule>
  </conditionalFormatting>
  <conditionalFormatting sqref="K19">
    <cfRule type="cellIs" dxfId="3545" priority="111" operator="notEqual">
      <formula>G19</formula>
    </cfRule>
    <cfRule type="cellIs" dxfId="3544" priority="112" operator="equal">
      <formula>G19</formula>
    </cfRule>
  </conditionalFormatting>
  <conditionalFormatting sqref="K20">
    <cfRule type="cellIs" dxfId="3543" priority="109" operator="notEqual">
      <formula>G20</formula>
    </cfRule>
    <cfRule type="cellIs" dxfId="3542" priority="110" operator="equal">
      <formula>G20</formula>
    </cfRule>
  </conditionalFormatting>
  <conditionalFormatting sqref="K21">
    <cfRule type="cellIs" dxfId="3541" priority="107" operator="notEqual">
      <formula>G21</formula>
    </cfRule>
    <cfRule type="cellIs" dxfId="3540" priority="108" operator="equal">
      <formula>G21</formula>
    </cfRule>
  </conditionalFormatting>
  <conditionalFormatting sqref="K22">
    <cfRule type="cellIs" dxfId="3539" priority="105" operator="notEqual">
      <formula>G22</formula>
    </cfRule>
    <cfRule type="cellIs" dxfId="3538" priority="106" operator="equal">
      <formula>G22</formula>
    </cfRule>
  </conditionalFormatting>
  <conditionalFormatting sqref="K23">
    <cfRule type="cellIs" dxfId="3537" priority="103" operator="notEqual">
      <formula>G23</formula>
    </cfRule>
    <cfRule type="cellIs" dxfId="3536" priority="104" operator="equal">
      <formula>G23</formula>
    </cfRule>
  </conditionalFormatting>
  <conditionalFormatting sqref="K24">
    <cfRule type="cellIs" dxfId="3535" priority="101" operator="notEqual">
      <formula>G24</formula>
    </cfRule>
    <cfRule type="cellIs" dxfId="3534" priority="102" operator="equal">
      <formula>G24</formula>
    </cfRule>
  </conditionalFormatting>
  <conditionalFormatting sqref="K26">
    <cfRule type="cellIs" dxfId="3533" priority="99" operator="notEqual">
      <formula>G26</formula>
    </cfRule>
    <cfRule type="cellIs" dxfId="3532" priority="100" operator="equal">
      <formula>G26</formula>
    </cfRule>
  </conditionalFormatting>
  <conditionalFormatting sqref="K27">
    <cfRule type="cellIs" dxfId="3531" priority="97" operator="notEqual">
      <formula>G27</formula>
    </cfRule>
    <cfRule type="cellIs" dxfId="3530" priority="98" operator="equal">
      <formula>G27</formula>
    </cfRule>
  </conditionalFormatting>
  <conditionalFormatting sqref="K28">
    <cfRule type="cellIs" dxfId="3529" priority="95" operator="notEqual">
      <formula>G28</formula>
    </cfRule>
    <cfRule type="cellIs" dxfId="3528" priority="96" operator="equal">
      <formula>G28</formula>
    </cfRule>
  </conditionalFormatting>
  <conditionalFormatting sqref="K29">
    <cfRule type="cellIs" dxfId="3527" priority="93" operator="notEqual">
      <formula>G29</formula>
    </cfRule>
    <cfRule type="cellIs" dxfId="3526" priority="94" operator="equal">
      <formula>G29</formula>
    </cfRule>
  </conditionalFormatting>
  <conditionalFormatting sqref="K30">
    <cfRule type="cellIs" dxfId="3525" priority="91" operator="notEqual">
      <formula>G30</formula>
    </cfRule>
    <cfRule type="cellIs" dxfId="3524" priority="92" operator="equal">
      <formula>G30</formula>
    </cfRule>
  </conditionalFormatting>
  <conditionalFormatting sqref="K31">
    <cfRule type="cellIs" dxfId="3523" priority="89" operator="notEqual">
      <formula>G31</formula>
    </cfRule>
    <cfRule type="cellIs" dxfId="3522" priority="90" operator="equal">
      <formula>G31</formula>
    </cfRule>
  </conditionalFormatting>
  <conditionalFormatting sqref="K32">
    <cfRule type="cellIs" dxfId="3521" priority="87" operator="notEqual">
      <formula>G32</formula>
    </cfRule>
    <cfRule type="cellIs" dxfId="3520" priority="88" operator="equal">
      <formula>G32</formula>
    </cfRule>
  </conditionalFormatting>
  <conditionalFormatting sqref="K33">
    <cfRule type="cellIs" dxfId="3519" priority="85" operator="notEqual">
      <formula>G33</formula>
    </cfRule>
    <cfRule type="cellIs" dxfId="3518" priority="86" operator="equal">
      <formula>G33</formula>
    </cfRule>
  </conditionalFormatting>
  <conditionalFormatting sqref="K34">
    <cfRule type="cellIs" dxfId="3517" priority="83" operator="notEqual">
      <formula>G34</formula>
    </cfRule>
    <cfRule type="cellIs" dxfId="3516" priority="84" operator="equal">
      <formula>G34</formula>
    </cfRule>
  </conditionalFormatting>
  <conditionalFormatting sqref="K35">
    <cfRule type="cellIs" dxfId="3515" priority="81" operator="notEqual">
      <formula>G35</formula>
    </cfRule>
    <cfRule type="cellIs" dxfId="3514" priority="82" operator="equal">
      <formula>G35</formula>
    </cfRule>
  </conditionalFormatting>
  <conditionalFormatting sqref="K36">
    <cfRule type="cellIs" dxfId="3513" priority="79" operator="notEqual">
      <formula>G36</formula>
    </cfRule>
    <cfRule type="cellIs" dxfId="3512" priority="80" operator="equal">
      <formula>G36</formula>
    </cfRule>
  </conditionalFormatting>
  <conditionalFormatting sqref="K37">
    <cfRule type="cellIs" dxfId="3511" priority="77" operator="notEqual">
      <formula>G37</formula>
    </cfRule>
    <cfRule type="cellIs" dxfId="3510" priority="78" operator="equal">
      <formula>G37</formula>
    </cfRule>
  </conditionalFormatting>
  <conditionalFormatting sqref="K38">
    <cfRule type="cellIs" dxfId="3509" priority="75" operator="notEqual">
      <formula>G38</formula>
    </cfRule>
    <cfRule type="cellIs" dxfId="3508" priority="76" operator="equal">
      <formula>G38</formula>
    </cfRule>
  </conditionalFormatting>
  <conditionalFormatting sqref="K39">
    <cfRule type="cellIs" dxfId="3507" priority="73" operator="notEqual">
      <formula>G39</formula>
    </cfRule>
    <cfRule type="cellIs" dxfId="3506" priority="74" operator="equal">
      <formula>G39</formula>
    </cfRule>
  </conditionalFormatting>
  <conditionalFormatting sqref="K40">
    <cfRule type="cellIs" dxfId="3505" priority="71" operator="notEqual">
      <formula>G40</formula>
    </cfRule>
    <cfRule type="cellIs" dxfId="3504" priority="72" operator="equal">
      <formula>G40</formula>
    </cfRule>
  </conditionalFormatting>
  <conditionalFormatting sqref="K41">
    <cfRule type="cellIs" dxfId="3503" priority="69" operator="notEqual">
      <formula>G41</formula>
    </cfRule>
    <cfRule type="cellIs" dxfId="3502" priority="70" operator="equal">
      <formula>G41</formula>
    </cfRule>
  </conditionalFormatting>
  <conditionalFormatting sqref="K43">
    <cfRule type="cellIs" dxfId="3501" priority="67" operator="notEqual">
      <formula>G43</formula>
    </cfRule>
    <cfRule type="cellIs" dxfId="3500" priority="68" operator="equal">
      <formula>G43</formula>
    </cfRule>
  </conditionalFormatting>
  <conditionalFormatting sqref="K44">
    <cfRule type="cellIs" dxfId="3499" priority="65" operator="notEqual">
      <formula>G44</formula>
    </cfRule>
    <cfRule type="cellIs" dxfId="3498" priority="66" operator="equal">
      <formula>G44</formula>
    </cfRule>
  </conditionalFormatting>
  <conditionalFormatting sqref="K45">
    <cfRule type="cellIs" dxfId="3497" priority="63" operator="notEqual">
      <formula>G45</formula>
    </cfRule>
    <cfRule type="cellIs" dxfId="3496" priority="64" operator="equal">
      <formula>G45</formula>
    </cfRule>
  </conditionalFormatting>
  <conditionalFormatting sqref="K46">
    <cfRule type="cellIs" dxfId="3495" priority="61" operator="notEqual">
      <formula>G46</formula>
    </cfRule>
    <cfRule type="cellIs" dxfId="3494" priority="62" operator="equal">
      <formula>G46</formula>
    </cfRule>
  </conditionalFormatting>
  <conditionalFormatting sqref="K47">
    <cfRule type="cellIs" dxfId="3493" priority="59" operator="notEqual">
      <formula>G47</formula>
    </cfRule>
    <cfRule type="cellIs" dxfId="3492" priority="60" operator="equal">
      <formula>G47</formula>
    </cfRule>
  </conditionalFormatting>
  <conditionalFormatting sqref="K48">
    <cfRule type="cellIs" dxfId="3491" priority="57" operator="notEqual">
      <formula>G48</formula>
    </cfRule>
    <cfRule type="cellIs" dxfId="3490" priority="58" operator="equal">
      <formula>G48</formula>
    </cfRule>
  </conditionalFormatting>
  <conditionalFormatting sqref="K49">
    <cfRule type="cellIs" dxfId="3489" priority="55" operator="notEqual">
      <formula>G49</formula>
    </cfRule>
    <cfRule type="cellIs" dxfId="3488" priority="56" operator="equal">
      <formula>G49</formula>
    </cfRule>
  </conditionalFormatting>
  <conditionalFormatting sqref="K50">
    <cfRule type="cellIs" dxfId="3487" priority="53" operator="notEqual">
      <formula>G50</formula>
    </cfRule>
    <cfRule type="cellIs" dxfId="3486" priority="54" operator="equal">
      <formula>G50</formula>
    </cfRule>
  </conditionalFormatting>
  <conditionalFormatting sqref="K51">
    <cfRule type="cellIs" dxfId="3485" priority="51" operator="notEqual">
      <formula>G51</formula>
    </cfRule>
    <cfRule type="cellIs" dxfId="3484" priority="52" operator="equal">
      <formula>G51</formula>
    </cfRule>
  </conditionalFormatting>
  <conditionalFormatting sqref="K52">
    <cfRule type="cellIs" dxfId="3483" priority="49" operator="notEqual">
      <formula>G52</formula>
    </cfRule>
    <cfRule type="cellIs" dxfId="3482" priority="50" operator="equal">
      <formula>G52</formula>
    </cfRule>
  </conditionalFormatting>
  <conditionalFormatting sqref="K53">
    <cfRule type="cellIs" dxfId="3481" priority="47" operator="notEqual">
      <formula>G53</formula>
    </cfRule>
    <cfRule type="cellIs" dxfId="3480" priority="48" operator="equal">
      <formula>G53</formula>
    </cfRule>
  </conditionalFormatting>
  <conditionalFormatting sqref="K54">
    <cfRule type="cellIs" dxfId="3479" priority="45" operator="notEqual">
      <formula>G54</formula>
    </cfRule>
    <cfRule type="cellIs" dxfId="3478" priority="46" operator="equal">
      <formula>G54</formula>
    </cfRule>
  </conditionalFormatting>
  <conditionalFormatting sqref="K55">
    <cfRule type="cellIs" dxfId="3477" priority="43" operator="notEqual">
      <formula>G55</formula>
    </cfRule>
    <cfRule type="cellIs" dxfId="3476" priority="44" operator="equal">
      <formula>G55</formula>
    </cfRule>
  </conditionalFormatting>
  <conditionalFormatting sqref="K56">
    <cfRule type="cellIs" dxfId="3475" priority="41" operator="notEqual">
      <formula>G56</formula>
    </cfRule>
    <cfRule type="cellIs" dxfId="3474" priority="42" operator="equal">
      <formula>G56</formula>
    </cfRule>
  </conditionalFormatting>
  <conditionalFormatting sqref="K57">
    <cfRule type="cellIs" dxfId="3473" priority="39" operator="notEqual">
      <formula>G57</formula>
    </cfRule>
    <cfRule type="cellIs" dxfId="3472" priority="40" operator="equal">
      <formula>G57</formula>
    </cfRule>
  </conditionalFormatting>
  <conditionalFormatting sqref="K58">
    <cfRule type="cellIs" dxfId="3471" priority="37" operator="notEqual">
      <formula>G58</formula>
    </cfRule>
    <cfRule type="cellIs" dxfId="3470" priority="38" operator="equal">
      <formula>G58</formula>
    </cfRule>
  </conditionalFormatting>
  <conditionalFormatting sqref="K59">
    <cfRule type="cellIs" dxfId="3469" priority="35" operator="notEqual">
      <formula>G59</formula>
    </cfRule>
    <cfRule type="cellIs" dxfId="3468" priority="36" operator="equal">
      <formula>G59</formula>
    </cfRule>
  </conditionalFormatting>
  <conditionalFormatting sqref="K60">
    <cfRule type="cellIs" dxfId="3467" priority="33" operator="notEqual">
      <formula>G60</formula>
    </cfRule>
    <cfRule type="cellIs" dxfId="3466" priority="34" operator="equal">
      <formula>G60</formula>
    </cfRule>
  </conditionalFormatting>
  <conditionalFormatting sqref="K61">
    <cfRule type="cellIs" dxfId="3465" priority="31" operator="notEqual">
      <formula>G61</formula>
    </cfRule>
    <cfRule type="cellIs" dxfId="3464" priority="32" operator="equal">
      <formula>G61</formula>
    </cfRule>
  </conditionalFormatting>
  <conditionalFormatting sqref="K62">
    <cfRule type="cellIs" dxfId="3463" priority="29" operator="notEqual">
      <formula>G62</formula>
    </cfRule>
    <cfRule type="cellIs" dxfId="3462" priority="30" operator="equal">
      <formula>G62</formula>
    </cfRule>
  </conditionalFormatting>
  <conditionalFormatting sqref="K63">
    <cfRule type="cellIs" dxfId="3461" priority="27" operator="notEqual">
      <formula>G63</formula>
    </cfRule>
    <cfRule type="cellIs" dxfId="3460" priority="28" operator="equal">
      <formula>G63</formula>
    </cfRule>
  </conditionalFormatting>
  <conditionalFormatting sqref="K67">
    <cfRule type="cellIs" dxfId="3459" priority="25" operator="notEqual">
      <formula>G67</formula>
    </cfRule>
    <cfRule type="cellIs" dxfId="3458" priority="26" operator="equal">
      <formula>G67</formula>
    </cfRule>
  </conditionalFormatting>
  <conditionalFormatting sqref="K68">
    <cfRule type="cellIs" dxfId="3457" priority="23" operator="notEqual">
      <formula>G68</formula>
    </cfRule>
    <cfRule type="cellIs" dxfId="3456" priority="24" operator="equal">
      <formula>G68</formula>
    </cfRule>
  </conditionalFormatting>
  <conditionalFormatting sqref="K69">
    <cfRule type="cellIs" dxfId="3455" priority="21" operator="notEqual">
      <formula>G69</formula>
    </cfRule>
    <cfRule type="cellIs" dxfId="3454" priority="22" operator="equal">
      <formula>G69</formula>
    </cfRule>
  </conditionalFormatting>
  <conditionalFormatting sqref="K71">
    <cfRule type="cellIs" dxfId="3453" priority="19" operator="notEqual">
      <formula>G71</formula>
    </cfRule>
    <cfRule type="cellIs" dxfId="3452" priority="20" operator="equal">
      <formula>G71</formula>
    </cfRule>
  </conditionalFormatting>
  <conditionalFormatting sqref="K72">
    <cfRule type="cellIs" dxfId="3451" priority="17" operator="notEqual">
      <formula>G72</formula>
    </cfRule>
    <cfRule type="cellIs" dxfId="3450" priority="18" operator="equal">
      <formula>G72</formula>
    </cfRule>
  </conditionalFormatting>
  <conditionalFormatting sqref="K73">
    <cfRule type="cellIs" dxfId="3449" priority="15" operator="notEqual">
      <formula>G73</formula>
    </cfRule>
    <cfRule type="cellIs" dxfId="3448" priority="16" operator="equal">
      <formula>G73</formula>
    </cfRule>
  </conditionalFormatting>
  <conditionalFormatting sqref="K76">
    <cfRule type="cellIs" dxfId="3447" priority="13" operator="notEqual">
      <formula>G76</formula>
    </cfRule>
    <cfRule type="cellIs" dxfId="3446" priority="14" operator="equal">
      <formula>G76</formula>
    </cfRule>
  </conditionalFormatting>
  <conditionalFormatting sqref="K9">
    <cfRule type="cellIs" dxfId="3445" priority="131" operator="notEqual">
      <formula>G9</formula>
    </cfRule>
    <cfRule type="cellIs" dxfId="3444" priority="132" operator="equal">
      <formula>G9</formula>
    </cfRule>
  </conditionalFormatting>
  <conditionalFormatting sqref="K10">
    <cfRule type="cellIs" dxfId="3443" priority="129" operator="notEqual">
      <formula>G10</formula>
    </cfRule>
    <cfRule type="cellIs" dxfId="3442" priority="130" operator="equal">
      <formula>G10</formula>
    </cfRule>
  </conditionalFormatting>
  <conditionalFormatting sqref="K11">
    <cfRule type="cellIs" dxfId="3441" priority="127" operator="notEqual">
      <formula>G11</formula>
    </cfRule>
    <cfRule type="cellIs" dxfId="3440" priority="128" operator="equal">
      <formula>G11</formula>
    </cfRule>
  </conditionalFormatting>
  <conditionalFormatting sqref="K12">
    <cfRule type="cellIs" dxfId="3439" priority="125" operator="notEqual">
      <formula>G12</formula>
    </cfRule>
    <cfRule type="cellIs" dxfId="3438" priority="126" operator="equal">
      <formula>G12</formula>
    </cfRule>
  </conditionalFormatting>
  <conditionalFormatting sqref="K13">
    <cfRule type="cellIs" dxfId="3437" priority="123" operator="notEqual">
      <formula>G13</formula>
    </cfRule>
    <cfRule type="cellIs" dxfId="3436" priority="124" operator="equal">
      <formula>G13</formula>
    </cfRule>
  </conditionalFormatting>
  <conditionalFormatting sqref="K14">
    <cfRule type="cellIs" dxfId="3435" priority="121" operator="notEqual">
      <formula>G14</formula>
    </cfRule>
    <cfRule type="cellIs" dxfId="3434" priority="122" operator="equal">
      <formula>G14</formula>
    </cfRule>
  </conditionalFormatting>
  <conditionalFormatting sqref="G76">
    <cfRule type="cellIs" dxfId="3433" priority="11" operator="notEqual">
      <formula>$G$77</formula>
    </cfRule>
    <cfRule type="cellIs" dxfId="343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7D574F1-9C18-498B-BCBF-29AACFDE3008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AA9706FD-55D5-44C7-BC59-98C180B7FB8D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B7921F0-74D1-4665-A491-3474B658D13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2CABE40-8E06-4BE8-B273-374EC44FA4B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CF089B73-050C-4E95-801F-ABF50CAAA699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478CD44-8732-478A-BC7A-1EA82810BB1E}">
            <xm:f>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Detail'!#REF!+'D:\Finance\Work\Reports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F100573-C40E-4F7F-8000-41C1DA2B805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0D573B0-8F25-4BF3-99F1-329A961EC477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3050FFE-19CB-4280-A2AC-F2D465F5F26A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D71AF63-7E1B-4599-93A8-ADE0D1A6B683}">
            <xm:f>'D:\Finance\Work\Reports &amp; Surveys\Cost Analysis\Cost Analysis - 2012-2013\Received from Colleges\Broward\Original\[2 Broward 2012-13 CA2 9-9-13 after Assignment and Workday Transfers.xlsx]CA2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149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1242898.72</v>
      </c>
      <c r="H8" s="122"/>
      <c r="I8" s="128">
        <v>970449.44</v>
      </c>
      <c r="J8" s="128">
        <v>272449.28000000003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9040.7099999999991</v>
      </c>
      <c r="H10" s="124" t="s">
        <v>280</v>
      </c>
      <c r="I10" s="130">
        <v>9040.7099999999991</v>
      </c>
      <c r="J10" s="130"/>
      <c r="K10" s="128">
        <v>9040.7099999999991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535124.19999999995</v>
      </c>
      <c r="H11" s="124" t="s">
        <v>280</v>
      </c>
      <c r="I11" s="130">
        <v>535124.19999999995</v>
      </c>
      <c r="J11" s="130"/>
      <c r="K11" s="128">
        <v>535124.19999999995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/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308732.74</v>
      </c>
      <c r="H13" s="124" t="s">
        <v>280</v>
      </c>
      <c r="I13" s="130">
        <v>308732.74</v>
      </c>
      <c r="J13" s="130"/>
      <c r="K13" s="128">
        <v>308732.74</v>
      </c>
      <c r="L13" s="134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>
        <v>55947.31</v>
      </c>
      <c r="H14" s="124" t="s">
        <v>281</v>
      </c>
      <c r="I14" s="130"/>
      <c r="J14" s="130">
        <v>55947.31</v>
      </c>
      <c r="K14" s="128">
        <v>55947.31</v>
      </c>
      <c r="L14" s="131" t="s">
        <v>282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/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30"/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216501.97</v>
      </c>
      <c r="H18" s="124" t="s">
        <v>281</v>
      </c>
      <c r="I18" s="130"/>
      <c r="J18" s="130">
        <v>216501.97</v>
      </c>
      <c r="K18" s="128">
        <v>216501.97</v>
      </c>
      <c r="L18" s="134" t="s">
        <v>283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117551.79</v>
      </c>
      <c r="H20" s="124" t="s">
        <v>280</v>
      </c>
      <c r="I20" s="130">
        <v>117551.79</v>
      </c>
      <c r="J20" s="130"/>
      <c r="K20" s="128">
        <v>117551.79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/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639234.25</v>
      </c>
      <c r="H25" s="122"/>
      <c r="I25" s="128">
        <v>539967.77</v>
      </c>
      <c r="J25" s="128">
        <v>99266.48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/>
      <c r="H27" s="124"/>
      <c r="I27" s="130"/>
      <c r="J27" s="130"/>
      <c r="K27" s="128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/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539967.77</v>
      </c>
      <c r="H30" s="124" t="s">
        <v>280</v>
      </c>
      <c r="I30" s="130">
        <v>539967.77</v>
      </c>
      <c r="J30" s="130"/>
      <c r="K30" s="128">
        <v>539967.77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/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/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/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/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>
        <v>99266.48</v>
      </c>
      <c r="H39" s="124" t="s">
        <v>281</v>
      </c>
      <c r="I39" s="130"/>
      <c r="J39" s="130">
        <v>99266.48</v>
      </c>
      <c r="K39" s="128">
        <v>99266.48</v>
      </c>
      <c r="L39" s="131" t="s">
        <v>258</v>
      </c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3816085.3600000003</v>
      </c>
      <c r="H42" s="122"/>
      <c r="I42" s="128">
        <v>652509.18999999994</v>
      </c>
      <c r="J42" s="128">
        <v>3163576.1700000004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1947661.55</v>
      </c>
      <c r="H43" s="124" t="s">
        <v>59</v>
      </c>
      <c r="I43" s="130">
        <v>176756.51</v>
      </c>
      <c r="J43" s="130">
        <v>1770905.04</v>
      </c>
      <c r="K43" s="128">
        <v>1947661.55</v>
      </c>
      <c r="L43" s="131" t="s">
        <v>284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/>
      <c r="H44" s="124"/>
      <c r="I44" s="130"/>
      <c r="J44" s="130"/>
      <c r="K44" s="128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/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/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611812.36</v>
      </c>
      <c r="H47" s="124" t="s">
        <v>59</v>
      </c>
      <c r="I47" s="130">
        <v>308784.28999999998</v>
      </c>
      <c r="J47" s="130">
        <v>303028.07</v>
      </c>
      <c r="K47" s="128">
        <v>611812.36</v>
      </c>
      <c r="L47" s="131" t="s">
        <v>259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120058.04</v>
      </c>
      <c r="H49" s="124" t="s">
        <v>280</v>
      </c>
      <c r="I49" s="130">
        <v>120058.04</v>
      </c>
      <c r="J49" s="130"/>
      <c r="K49" s="128">
        <v>120058.04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/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/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/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114225.17</v>
      </c>
      <c r="H54" s="124" t="s">
        <v>281</v>
      </c>
      <c r="I54" s="130"/>
      <c r="J54" s="130">
        <v>114225.17</v>
      </c>
      <c r="K54" s="128">
        <v>114225.17</v>
      </c>
      <c r="L54" s="131" t="s">
        <v>211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73095</v>
      </c>
      <c r="H55" s="124" t="s">
        <v>281</v>
      </c>
      <c r="I55" s="130"/>
      <c r="J55" s="130">
        <v>73095</v>
      </c>
      <c r="K55" s="128">
        <v>73095</v>
      </c>
      <c r="L55" s="131" t="s">
        <v>285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168307.98</v>
      </c>
      <c r="H56" s="124" t="s">
        <v>281</v>
      </c>
      <c r="I56" s="130"/>
      <c r="J56" s="130">
        <v>168307.98</v>
      </c>
      <c r="K56" s="128">
        <v>168307.98</v>
      </c>
      <c r="L56" s="131" t="s">
        <v>286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30737.33</v>
      </c>
      <c r="H57" s="124" t="s">
        <v>281</v>
      </c>
      <c r="I57" s="130"/>
      <c r="J57" s="130">
        <v>30737.33</v>
      </c>
      <c r="K57" s="128">
        <v>30737.33</v>
      </c>
      <c r="L57" s="131" t="s">
        <v>286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157601.76</v>
      </c>
      <c r="H59" s="124" t="s">
        <v>281</v>
      </c>
      <c r="I59" s="130"/>
      <c r="J59" s="130">
        <v>157601.76</v>
      </c>
      <c r="K59" s="128">
        <v>157601.76</v>
      </c>
      <c r="L59" s="134" t="s">
        <v>287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>
        <v>93820.69</v>
      </c>
      <c r="H61" s="124" t="s">
        <v>59</v>
      </c>
      <c r="I61" s="130">
        <v>46910.35</v>
      </c>
      <c r="J61" s="130">
        <v>46910.34</v>
      </c>
      <c r="K61" s="128">
        <v>93820.69</v>
      </c>
      <c r="L61" s="131" t="s">
        <v>288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>
        <v>498765.47999999992</v>
      </c>
      <c r="H62" s="124" t="s">
        <v>281</v>
      </c>
      <c r="I62" s="130"/>
      <c r="J62" s="130">
        <v>498765.48</v>
      </c>
      <c r="K62" s="128">
        <v>498765.48</v>
      </c>
      <c r="L62" s="131" t="s">
        <v>260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1200138.6299999999</v>
      </c>
      <c r="H70" s="122"/>
      <c r="I70" s="128">
        <v>225973.3</v>
      </c>
      <c r="J70" s="128">
        <v>974165.33000000007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/>
      <c r="H71" s="124"/>
      <c r="I71" s="130"/>
      <c r="J71" s="130"/>
      <c r="K71" s="128">
        <v>0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706170.72</v>
      </c>
      <c r="H72" s="124" t="s">
        <v>59</v>
      </c>
      <c r="I72" s="130">
        <v>1803.19</v>
      </c>
      <c r="J72" s="130">
        <v>704367.53</v>
      </c>
      <c r="K72" s="128">
        <v>706170.72</v>
      </c>
      <c r="L72" s="131" t="s">
        <v>261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493967.91</v>
      </c>
      <c r="H73" s="124" t="s">
        <v>59</v>
      </c>
      <c r="I73" s="130">
        <v>224170.11</v>
      </c>
      <c r="J73" s="130">
        <v>269797.8</v>
      </c>
      <c r="K73" s="128">
        <v>493967.91</v>
      </c>
      <c r="L73" s="131" t="s">
        <v>262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6898356.96</v>
      </c>
      <c r="H76" s="119"/>
      <c r="I76" s="94">
        <v>2388899.6999999997</v>
      </c>
      <c r="J76" s="94">
        <v>4509457.2600000007</v>
      </c>
      <c r="K76" s="90">
        <v>6898356.9600000009</v>
      </c>
      <c r="L76" s="27"/>
    </row>
    <row r="77" spans="1:12" ht="15.75" x14ac:dyDescent="0.25">
      <c r="F77" s="83" t="s">
        <v>200</v>
      </c>
      <c r="G77" s="95">
        <v>6898356.96</v>
      </c>
      <c r="H77" s="14"/>
      <c r="I77" s="120">
        <v>0.34629980933894727</v>
      </c>
      <c r="J77" s="120">
        <v>0.65370019066105278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38669120.279999994</v>
      </c>
      <c r="J83" s="87">
        <v>6.1777968640149269E-2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3421" priority="131" operator="notEqual">
      <formula>G9</formula>
    </cfRule>
    <cfRule type="cellIs" dxfId="3420" priority="132" operator="equal">
      <formula>G9</formula>
    </cfRule>
  </conditionalFormatting>
  <conditionalFormatting sqref="K76">
    <cfRule type="cellIs" dxfId="3419" priority="13" operator="notEqual">
      <formula>G76</formula>
    </cfRule>
    <cfRule type="cellIs" dxfId="3418" priority="14" operator="equal">
      <formula>G76</formula>
    </cfRule>
  </conditionalFormatting>
  <conditionalFormatting sqref="K10">
    <cfRule type="cellIs" dxfId="3417" priority="129" operator="notEqual">
      <formula>G10</formula>
    </cfRule>
    <cfRule type="cellIs" dxfId="3416" priority="130" operator="equal">
      <formula>G10</formula>
    </cfRule>
  </conditionalFormatting>
  <conditionalFormatting sqref="K11">
    <cfRule type="cellIs" dxfId="3415" priority="127" operator="notEqual">
      <formula>G11</formula>
    </cfRule>
    <cfRule type="cellIs" dxfId="3414" priority="128" operator="equal">
      <formula>G11</formula>
    </cfRule>
  </conditionalFormatting>
  <conditionalFormatting sqref="K12">
    <cfRule type="cellIs" dxfId="3413" priority="125" operator="notEqual">
      <formula>G12</formula>
    </cfRule>
    <cfRule type="cellIs" dxfId="3412" priority="126" operator="equal">
      <formula>G12</formula>
    </cfRule>
  </conditionalFormatting>
  <conditionalFormatting sqref="K13">
    <cfRule type="cellIs" dxfId="3411" priority="123" operator="notEqual">
      <formula>G13</formula>
    </cfRule>
    <cfRule type="cellIs" dxfId="3410" priority="124" operator="equal">
      <formula>G13</formula>
    </cfRule>
  </conditionalFormatting>
  <conditionalFormatting sqref="K14">
    <cfRule type="cellIs" dxfId="3409" priority="121" operator="notEqual">
      <formula>G14</formula>
    </cfRule>
    <cfRule type="cellIs" dxfId="3408" priority="122" operator="equal">
      <formula>G14</formula>
    </cfRule>
  </conditionalFormatting>
  <conditionalFormatting sqref="K15">
    <cfRule type="cellIs" dxfId="3407" priority="119" operator="notEqual">
      <formula>G15</formula>
    </cfRule>
    <cfRule type="cellIs" dxfId="3406" priority="120" operator="equal">
      <formula>G15</formula>
    </cfRule>
  </conditionalFormatting>
  <conditionalFormatting sqref="K16">
    <cfRule type="cellIs" dxfId="3405" priority="117" operator="notEqual">
      <formula>G16</formula>
    </cfRule>
    <cfRule type="cellIs" dxfId="3404" priority="118" operator="equal">
      <formula>G16</formula>
    </cfRule>
  </conditionalFormatting>
  <conditionalFormatting sqref="K17">
    <cfRule type="cellIs" dxfId="3403" priority="115" operator="notEqual">
      <formula>G17</formula>
    </cfRule>
    <cfRule type="cellIs" dxfId="3402" priority="116" operator="equal">
      <formula>G17</formula>
    </cfRule>
  </conditionalFormatting>
  <conditionalFormatting sqref="K18">
    <cfRule type="cellIs" dxfId="3401" priority="113" operator="notEqual">
      <formula>G18</formula>
    </cfRule>
    <cfRule type="cellIs" dxfId="3400" priority="114" operator="equal">
      <formula>G18</formula>
    </cfRule>
  </conditionalFormatting>
  <conditionalFormatting sqref="K19">
    <cfRule type="cellIs" dxfId="3399" priority="111" operator="notEqual">
      <formula>G19</formula>
    </cfRule>
    <cfRule type="cellIs" dxfId="3398" priority="112" operator="equal">
      <formula>G19</formula>
    </cfRule>
  </conditionalFormatting>
  <conditionalFormatting sqref="K20">
    <cfRule type="cellIs" dxfId="3397" priority="109" operator="notEqual">
      <formula>G20</formula>
    </cfRule>
    <cfRule type="cellIs" dxfId="3396" priority="110" operator="equal">
      <formula>G20</formula>
    </cfRule>
  </conditionalFormatting>
  <conditionalFormatting sqref="K21">
    <cfRule type="cellIs" dxfId="3395" priority="107" operator="notEqual">
      <formula>G21</formula>
    </cfRule>
    <cfRule type="cellIs" dxfId="3394" priority="108" operator="equal">
      <formula>G21</formula>
    </cfRule>
  </conditionalFormatting>
  <conditionalFormatting sqref="K22">
    <cfRule type="cellIs" dxfId="3393" priority="105" operator="notEqual">
      <formula>G22</formula>
    </cfRule>
    <cfRule type="cellIs" dxfId="3392" priority="106" operator="equal">
      <formula>G22</formula>
    </cfRule>
  </conditionalFormatting>
  <conditionalFormatting sqref="K23">
    <cfRule type="cellIs" dxfId="3391" priority="103" operator="notEqual">
      <formula>G23</formula>
    </cfRule>
    <cfRule type="cellIs" dxfId="3390" priority="104" operator="equal">
      <formula>G23</formula>
    </cfRule>
  </conditionalFormatting>
  <conditionalFormatting sqref="K24">
    <cfRule type="cellIs" dxfId="3389" priority="101" operator="notEqual">
      <formula>G24</formula>
    </cfRule>
    <cfRule type="cellIs" dxfId="3388" priority="102" operator="equal">
      <formula>G24</formula>
    </cfRule>
  </conditionalFormatting>
  <conditionalFormatting sqref="K26">
    <cfRule type="cellIs" dxfId="3387" priority="99" operator="notEqual">
      <formula>G26</formula>
    </cfRule>
    <cfRule type="cellIs" dxfId="3386" priority="100" operator="equal">
      <formula>G26</formula>
    </cfRule>
  </conditionalFormatting>
  <conditionalFormatting sqref="K27">
    <cfRule type="cellIs" dxfId="3385" priority="97" operator="notEqual">
      <formula>G27</formula>
    </cfRule>
    <cfRule type="cellIs" dxfId="3384" priority="98" operator="equal">
      <formula>G27</formula>
    </cfRule>
  </conditionalFormatting>
  <conditionalFormatting sqref="K28">
    <cfRule type="cellIs" dxfId="3383" priority="95" operator="notEqual">
      <formula>G28</formula>
    </cfRule>
    <cfRule type="cellIs" dxfId="3382" priority="96" operator="equal">
      <formula>G28</formula>
    </cfRule>
  </conditionalFormatting>
  <conditionalFormatting sqref="K29">
    <cfRule type="cellIs" dxfId="3381" priority="93" operator="notEqual">
      <formula>G29</formula>
    </cfRule>
    <cfRule type="cellIs" dxfId="3380" priority="94" operator="equal">
      <formula>G29</formula>
    </cfRule>
  </conditionalFormatting>
  <conditionalFormatting sqref="K30">
    <cfRule type="cellIs" dxfId="3379" priority="91" operator="notEqual">
      <formula>G30</formula>
    </cfRule>
    <cfRule type="cellIs" dxfId="3378" priority="92" operator="equal">
      <formula>G30</formula>
    </cfRule>
  </conditionalFormatting>
  <conditionalFormatting sqref="K31">
    <cfRule type="cellIs" dxfId="3377" priority="89" operator="notEqual">
      <formula>G31</formula>
    </cfRule>
    <cfRule type="cellIs" dxfId="3376" priority="90" operator="equal">
      <formula>G31</formula>
    </cfRule>
  </conditionalFormatting>
  <conditionalFormatting sqref="K32">
    <cfRule type="cellIs" dxfId="3375" priority="87" operator="notEqual">
      <formula>G32</formula>
    </cfRule>
    <cfRule type="cellIs" dxfId="3374" priority="88" operator="equal">
      <formula>G32</formula>
    </cfRule>
  </conditionalFormatting>
  <conditionalFormatting sqref="K33">
    <cfRule type="cellIs" dxfId="3373" priority="85" operator="notEqual">
      <formula>G33</formula>
    </cfRule>
    <cfRule type="cellIs" dxfId="3372" priority="86" operator="equal">
      <formula>G33</formula>
    </cfRule>
  </conditionalFormatting>
  <conditionalFormatting sqref="K34">
    <cfRule type="cellIs" dxfId="3371" priority="83" operator="notEqual">
      <formula>G34</formula>
    </cfRule>
    <cfRule type="cellIs" dxfId="3370" priority="84" operator="equal">
      <formula>G34</formula>
    </cfRule>
  </conditionalFormatting>
  <conditionalFormatting sqref="K35">
    <cfRule type="cellIs" dxfId="3369" priority="81" operator="notEqual">
      <formula>G35</formula>
    </cfRule>
    <cfRule type="cellIs" dxfId="3368" priority="82" operator="equal">
      <formula>G35</formula>
    </cfRule>
  </conditionalFormatting>
  <conditionalFormatting sqref="K36">
    <cfRule type="cellIs" dxfId="3367" priority="79" operator="notEqual">
      <formula>G36</formula>
    </cfRule>
    <cfRule type="cellIs" dxfId="3366" priority="80" operator="equal">
      <formula>G36</formula>
    </cfRule>
  </conditionalFormatting>
  <conditionalFormatting sqref="K37">
    <cfRule type="cellIs" dxfId="3365" priority="77" operator="notEqual">
      <formula>G37</formula>
    </cfRule>
    <cfRule type="cellIs" dxfId="3364" priority="78" operator="equal">
      <formula>G37</formula>
    </cfRule>
  </conditionalFormatting>
  <conditionalFormatting sqref="K38">
    <cfRule type="cellIs" dxfId="3363" priority="75" operator="notEqual">
      <formula>G38</formula>
    </cfRule>
    <cfRule type="cellIs" dxfId="3362" priority="76" operator="equal">
      <formula>G38</formula>
    </cfRule>
  </conditionalFormatting>
  <conditionalFormatting sqref="K39">
    <cfRule type="cellIs" dxfId="3361" priority="73" operator="notEqual">
      <formula>G39</formula>
    </cfRule>
    <cfRule type="cellIs" dxfId="3360" priority="74" operator="equal">
      <formula>G39</formula>
    </cfRule>
  </conditionalFormatting>
  <conditionalFormatting sqref="K40">
    <cfRule type="cellIs" dxfId="3359" priority="71" operator="notEqual">
      <formula>G40</formula>
    </cfRule>
    <cfRule type="cellIs" dxfId="3358" priority="72" operator="equal">
      <formula>G40</formula>
    </cfRule>
  </conditionalFormatting>
  <conditionalFormatting sqref="K41">
    <cfRule type="cellIs" dxfId="3357" priority="69" operator="notEqual">
      <formula>G41</formula>
    </cfRule>
    <cfRule type="cellIs" dxfId="3356" priority="70" operator="equal">
      <formula>G41</formula>
    </cfRule>
  </conditionalFormatting>
  <conditionalFormatting sqref="K43">
    <cfRule type="cellIs" dxfId="3355" priority="67" operator="notEqual">
      <formula>G43</formula>
    </cfRule>
    <cfRule type="cellIs" dxfId="3354" priority="68" operator="equal">
      <formula>G43</formula>
    </cfRule>
  </conditionalFormatting>
  <conditionalFormatting sqref="K44">
    <cfRule type="cellIs" dxfId="3353" priority="65" operator="notEqual">
      <formula>G44</formula>
    </cfRule>
    <cfRule type="cellIs" dxfId="3352" priority="66" operator="equal">
      <formula>G44</formula>
    </cfRule>
  </conditionalFormatting>
  <conditionalFormatting sqref="K45">
    <cfRule type="cellIs" dxfId="3351" priority="63" operator="notEqual">
      <formula>G45</formula>
    </cfRule>
    <cfRule type="cellIs" dxfId="3350" priority="64" operator="equal">
      <formula>G45</formula>
    </cfRule>
  </conditionalFormatting>
  <conditionalFormatting sqref="K46">
    <cfRule type="cellIs" dxfId="3349" priority="61" operator="notEqual">
      <formula>G46</formula>
    </cfRule>
    <cfRule type="cellIs" dxfId="3348" priority="62" operator="equal">
      <formula>G46</formula>
    </cfRule>
  </conditionalFormatting>
  <conditionalFormatting sqref="K47">
    <cfRule type="cellIs" dxfId="3347" priority="59" operator="notEqual">
      <formula>G47</formula>
    </cfRule>
    <cfRule type="cellIs" dxfId="3346" priority="60" operator="equal">
      <formula>G47</formula>
    </cfRule>
  </conditionalFormatting>
  <conditionalFormatting sqref="K48">
    <cfRule type="cellIs" dxfId="3345" priority="57" operator="notEqual">
      <formula>G48</formula>
    </cfRule>
    <cfRule type="cellIs" dxfId="3344" priority="58" operator="equal">
      <formula>G48</formula>
    </cfRule>
  </conditionalFormatting>
  <conditionalFormatting sqref="K49">
    <cfRule type="cellIs" dxfId="3343" priority="55" operator="notEqual">
      <formula>G49</formula>
    </cfRule>
    <cfRule type="cellIs" dxfId="3342" priority="56" operator="equal">
      <formula>G49</formula>
    </cfRule>
  </conditionalFormatting>
  <conditionalFormatting sqref="K50">
    <cfRule type="cellIs" dxfId="3341" priority="53" operator="notEqual">
      <formula>G50</formula>
    </cfRule>
    <cfRule type="cellIs" dxfId="3340" priority="54" operator="equal">
      <formula>G50</formula>
    </cfRule>
  </conditionalFormatting>
  <conditionalFormatting sqref="K51">
    <cfRule type="cellIs" dxfId="3339" priority="51" operator="notEqual">
      <formula>G51</formula>
    </cfRule>
    <cfRule type="cellIs" dxfId="3338" priority="52" operator="equal">
      <formula>G51</formula>
    </cfRule>
  </conditionalFormatting>
  <conditionalFormatting sqref="K52">
    <cfRule type="cellIs" dxfId="3337" priority="49" operator="notEqual">
      <formula>G52</formula>
    </cfRule>
    <cfRule type="cellIs" dxfId="3336" priority="50" operator="equal">
      <formula>G52</formula>
    </cfRule>
  </conditionalFormatting>
  <conditionalFormatting sqref="K53">
    <cfRule type="cellIs" dxfId="3335" priority="47" operator="notEqual">
      <formula>G53</formula>
    </cfRule>
    <cfRule type="cellIs" dxfId="3334" priority="48" operator="equal">
      <formula>G53</formula>
    </cfRule>
  </conditionalFormatting>
  <conditionalFormatting sqref="K54">
    <cfRule type="cellIs" dxfId="3333" priority="45" operator="notEqual">
      <formula>G54</formula>
    </cfRule>
    <cfRule type="cellIs" dxfId="3332" priority="46" operator="equal">
      <formula>G54</formula>
    </cfRule>
  </conditionalFormatting>
  <conditionalFormatting sqref="K55">
    <cfRule type="cellIs" dxfId="3331" priority="43" operator="notEqual">
      <formula>G55</formula>
    </cfRule>
    <cfRule type="cellIs" dxfId="3330" priority="44" operator="equal">
      <formula>G55</formula>
    </cfRule>
  </conditionalFormatting>
  <conditionalFormatting sqref="K56">
    <cfRule type="cellIs" dxfId="3329" priority="41" operator="notEqual">
      <formula>G56</formula>
    </cfRule>
    <cfRule type="cellIs" dxfId="3328" priority="42" operator="equal">
      <formula>G56</formula>
    </cfRule>
  </conditionalFormatting>
  <conditionalFormatting sqref="K57">
    <cfRule type="cellIs" dxfId="3327" priority="39" operator="notEqual">
      <formula>G57</formula>
    </cfRule>
    <cfRule type="cellIs" dxfId="3326" priority="40" operator="equal">
      <formula>G57</formula>
    </cfRule>
  </conditionalFormatting>
  <conditionalFormatting sqref="K58">
    <cfRule type="cellIs" dxfId="3325" priority="37" operator="notEqual">
      <formula>G58</formula>
    </cfRule>
    <cfRule type="cellIs" dxfId="3324" priority="38" operator="equal">
      <formula>G58</formula>
    </cfRule>
  </conditionalFormatting>
  <conditionalFormatting sqref="K59">
    <cfRule type="cellIs" dxfId="3323" priority="35" operator="notEqual">
      <formula>G59</formula>
    </cfRule>
    <cfRule type="cellIs" dxfId="3322" priority="36" operator="equal">
      <formula>G59</formula>
    </cfRule>
  </conditionalFormatting>
  <conditionalFormatting sqref="K60">
    <cfRule type="cellIs" dxfId="3321" priority="33" operator="notEqual">
      <formula>G60</formula>
    </cfRule>
    <cfRule type="cellIs" dxfId="3320" priority="34" operator="equal">
      <formula>G60</formula>
    </cfRule>
  </conditionalFormatting>
  <conditionalFormatting sqref="K61">
    <cfRule type="cellIs" dxfId="3319" priority="31" operator="notEqual">
      <formula>G61</formula>
    </cfRule>
    <cfRule type="cellIs" dxfId="3318" priority="32" operator="equal">
      <formula>G61</formula>
    </cfRule>
  </conditionalFormatting>
  <conditionalFormatting sqref="K62">
    <cfRule type="cellIs" dxfId="3317" priority="29" operator="notEqual">
      <formula>G62</formula>
    </cfRule>
    <cfRule type="cellIs" dxfId="3316" priority="30" operator="equal">
      <formula>G62</formula>
    </cfRule>
  </conditionalFormatting>
  <conditionalFormatting sqref="K63">
    <cfRule type="cellIs" dxfId="3315" priority="27" operator="notEqual">
      <formula>G63</formula>
    </cfRule>
    <cfRule type="cellIs" dxfId="3314" priority="28" operator="equal">
      <formula>G63</formula>
    </cfRule>
  </conditionalFormatting>
  <conditionalFormatting sqref="K67">
    <cfRule type="cellIs" dxfId="3313" priority="25" operator="notEqual">
      <formula>G67</formula>
    </cfRule>
    <cfRule type="cellIs" dxfId="3312" priority="26" operator="equal">
      <formula>G67</formula>
    </cfRule>
  </conditionalFormatting>
  <conditionalFormatting sqref="K68">
    <cfRule type="cellIs" dxfId="3311" priority="23" operator="notEqual">
      <formula>G68</formula>
    </cfRule>
    <cfRule type="cellIs" dxfId="3310" priority="24" operator="equal">
      <formula>G68</formula>
    </cfRule>
  </conditionalFormatting>
  <conditionalFormatting sqref="K69">
    <cfRule type="cellIs" dxfId="3309" priority="21" operator="notEqual">
      <formula>G69</formula>
    </cfRule>
    <cfRule type="cellIs" dxfId="3308" priority="22" operator="equal">
      <formula>G69</formula>
    </cfRule>
  </conditionalFormatting>
  <conditionalFormatting sqref="K71">
    <cfRule type="cellIs" dxfId="3307" priority="19" operator="notEqual">
      <formula>G71</formula>
    </cfRule>
    <cfRule type="cellIs" dxfId="3306" priority="20" operator="equal">
      <formula>G71</formula>
    </cfRule>
  </conditionalFormatting>
  <conditionalFormatting sqref="K72">
    <cfRule type="cellIs" dxfId="3305" priority="17" operator="notEqual">
      <formula>G72</formula>
    </cfRule>
    <cfRule type="cellIs" dxfId="3304" priority="18" operator="equal">
      <formula>G72</formula>
    </cfRule>
  </conditionalFormatting>
  <conditionalFormatting sqref="K73">
    <cfRule type="cellIs" dxfId="3303" priority="15" operator="notEqual">
      <formula>G73</formula>
    </cfRule>
    <cfRule type="cellIs" dxfId="3302" priority="16" operator="equal">
      <formula>G73</formula>
    </cfRule>
  </conditionalFormatting>
  <conditionalFormatting sqref="G76">
    <cfRule type="cellIs" dxfId="3301" priority="11" operator="notEqual">
      <formula>$G$77</formula>
    </cfRule>
    <cfRule type="cellIs" dxfId="330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87A57D0-3970-4A5B-8B34-EA294153145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1ACEA50-8DD5-4515-B92A-DD46FFDF886E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26F46B30-16ED-4EB5-A429-9975B6FF5C57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FFED27F-60E7-414D-BD98-7DA53DF483E0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BCB79944-603C-423B-8CB9-B087EECCB189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9A0F31C-A704-429F-BA58-F37C1FC777C5}">
            <xm:f>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Detail'!#REF!+'C:\Finance\Reports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9DF9A2A-5ADE-4A98-B31E-A3CD21953C03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EEAAB4D-E3D5-461F-9AF4-22DF31C9EB51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263EDF7-E418-49BE-BA2A-7CA07446D32B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4379173-5546-4C98-83BD-496C3B6D777A}">
            <xm:f>'C:\Finance\Reports &amp; Surveys\Cost Analysis\Cost Analysis - 2014-15\Received from Colleges\Central Florida\[3 Central FL 2014-15 CA2 10-21-15 with CWE corrected SRF 102215.xlsx]CA2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13"/>
      <c r="H7" s="10"/>
      <c r="I7" s="13"/>
      <c r="J7" s="13"/>
      <c r="K7" s="13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1">
        <v>640492</v>
      </c>
      <c r="H8" s="122"/>
      <c r="I8" s="121">
        <v>640492</v>
      </c>
      <c r="J8" s="121">
        <v>0</v>
      </c>
      <c r="K8" s="121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5"/>
      <c r="I9" s="116"/>
      <c r="J9" s="116"/>
      <c r="K9" s="121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11960</v>
      </c>
      <c r="H10" s="125"/>
      <c r="I10" s="116">
        <v>11960</v>
      </c>
      <c r="J10" s="116"/>
      <c r="K10" s="121">
        <v>11960</v>
      </c>
      <c r="L10" s="135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368104</v>
      </c>
      <c r="H11" s="125"/>
      <c r="I11" s="116">
        <v>368104</v>
      </c>
      <c r="J11" s="116"/>
      <c r="K11" s="121">
        <v>368104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/>
      <c r="H12" s="125"/>
      <c r="I12" s="116"/>
      <c r="J12" s="116"/>
      <c r="K12" s="121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5"/>
      <c r="I13" s="116"/>
      <c r="J13" s="116"/>
      <c r="K13" s="121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5"/>
      <c r="I14" s="116"/>
      <c r="J14" s="116"/>
      <c r="K14" s="121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5"/>
      <c r="I15" s="116"/>
      <c r="J15" s="116"/>
      <c r="K15" s="121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5"/>
      <c r="I16" s="116"/>
      <c r="J16" s="116"/>
      <c r="K16" s="121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260428</v>
      </c>
      <c r="H17" s="125"/>
      <c r="I17" s="116">
        <v>260428</v>
      </c>
      <c r="J17" s="116"/>
      <c r="K17" s="121">
        <v>260428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/>
      <c r="H18" s="125"/>
      <c r="I18" s="116"/>
      <c r="J18" s="116"/>
      <c r="K18" s="121">
        <v>0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5"/>
      <c r="I19" s="126"/>
      <c r="J19" s="126"/>
      <c r="K19" s="121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/>
      <c r="H20" s="125"/>
      <c r="I20" s="116"/>
      <c r="J20" s="116"/>
      <c r="K20" s="121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5"/>
      <c r="I21" s="116"/>
      <c r="J21" s="116"/>
      <c r="K21" s="121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5"/>
      <c r="I22" s="116"/>
      <c r="J22" s="116"/>
      <c r="K22" s="121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5"/>
      <c r="I23" s="116"/>
      <c r="J23" s="116"/>
      <c r="K23" s="121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5"/>
      <c r="I24" s="127"/>
      <c r="J24" s="127"/>
      <c r="K24" s="121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1">
        <v>500257</v>
      </c>
      <c r="H25" s="122"/>
      <c r="I25" s="121">
        <v>397479</v>
      </c>
      <c r="J25" s="121">
        <v>102778</v>
      </c>
      <c r="K25" s="121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5"/>
      <c r="I26" s="116"/>
      <c r="J26" s="116"/>
      <c r="K26" s="121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/>
      <c r="H27" s="125"/>
      <c r="I27" s="116"/>
      <c r="J27" s="116"/>
      <c r="K27" s="121">
        <v>0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5"/>
      <c r="I28" s="116"/>
      <c r="J28" s="116"/>
      <c r="K28" s="121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5"/>
      <c r="I29" s="116"/>
      <c r="J29" s="116"/>
      <c r="K29" s="121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500257</v>
      </c>
      <c r="H30" s="125" t="s">
        <v>59</v>
      </c>
      <c r="I30" s="116">
        <v>397479</v>
      </c>
      <c r="J30" s="116">
        <v>102778</v>
      </c>
      <c r="K30" s="121">
        <v>500257</v>
      </c>
      <c r="L30" s="134" t="s">
        <v>289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/>
      <c r="H31" s="125"/>
      <c r="I31" s="116"/>
      <c r="J31" s="116"/>
      <c r="K31" s="121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5"/>
      <c r="I32" s="116"/>
      <c r="J32" s="116"/>
      <c r="K32" s="121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/>
      <c r="H33" s="125"/>
      <c r="I33" s="116"/>
      <c r="J33" s="116"/>
      <c r="K33" s="121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5"/>
      <c r="I34" s="116"/>
      <c r="J34" s="116"/>
      <c r="K34" s="121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/>
      <c r="H35" s="125"/>
      <c r="I35" s="116"/>
      <c r="J35" s="116"/>
      <c r="K35" s="121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5"/>
      <c r="I36" s="116"/>
      <c r="J36" s="116"/>
      <c r="K36" s="121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5"/>
      <c r="I37" s="116"/>
      <c r="J37" s="116"/>
      <c r="K37" s="121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5"/>
      <c r="I38" s="116"/>
      <c r="J38" s="116"/>
      <c r="K38" s="121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5"/>
      <c r="I39" s="116"/>
      <c r="J39" s="116"/>
      <c r="K39" s="121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5"/>
      <c r="I40" s="116"/>
      <c r="J40" s="116"/>
      <c r="K40" s="121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5"/>
      <c r="I41" s="116"/>
      <c r="J41" s="116"/>
      <c r="K41" s="121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1">
        <v>1881276</v>
      </c>
      <c r="H42" s="122"/>
      <c r="I42" s="121">
        <v>444990</v>
      </c>
      <c r="J42" s="121">
        <v>1436286</v>
      </c>
      <c r="K42" s="121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754021</v>
      </c>
      <c r="H43" s="125" t="s">
        <v>59</v>
      </c>
      <c r="I43" s="116">
        <v>75402</v>
      </c>
      <c r="J43" s="116">
        <v>678619</v>
      </c>
      <c r="K43" s="121">
        <v>754021</v>
      </c>
      <c r="L43" s="134" t="s">
        <v>212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5"/>
      <c r="I44" s="116"/>
      <c r="J44" s="116"/>
      <c r="K44" s="121">
        <v>0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5"/>
      <c r="I45" s="116"/>
      <c r="J45" s="116"/>
      <c r="K45" s="121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5"/>
      <c r="I46" s="116"/>
      <c r="J46" s="116"/>
      <c r="K46" s="121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332762</v>
      </c>
      <c r="H47" s="125" t="s">
        <v>15</v>
      </c>
      <c r="I47" s="116">
        <v>332762</v>
      </c>
      <c r="J47" s="116"/>
      <c r="K47" s="121">
        <v>332762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>
        <v>9177</v>
      </c>
      <c r="H48" s="125" t="s">
        <v>59</v>
      </c>
      <c r="I48" s="116">
        <v>2622</v>
      </c>
      <c r="J48" s="116">
        <v>6555</v>
      </c>
      <c r="K48" s="121">
        <v>9177</v>
      </c>
      <c r="L48" s="131" t="s">
        <v>290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/>
      <c r="H49" s="125"/>
      <c r="I49" s="116"/>
      <c r="J49" s="116"/>
      <c r="K49" s="121">
        <v>0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5"/>
      <c r="I50" s="116"/>
      <c r="J50" s="116"/>
      <c r="K50" s="121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5"/>
      <c r="I51" s="116"/>
      <c r="J51" s="116"/>
      <c r="K51" s="121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5"/>
      <c r="I52" s="116"/>
      <c r="J52" s="116"/>
      <c r="K52" s="121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>
        <v>51890</v>
      </c>
      <c r="H53" s="125" t="s">
        <v>59</v>
      </c>
      <c r="I53" s="116">
        <v>5189</v>
      </c>
      <c r="J53" s="116">
        <v>46701</v>
      </c>
      <c r="K53" s="121">
        <v>51890</v>
      </c>
      <c r="L53" s="135" t="s">
        <v>291</v>
      </c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90800</v>
      </c>
      <c r="H54" s="125" t="s">
        <v>24</v>
      </c>
      <c r="I54" s="116"/>
      <c r="J54" s="116">
        <v>90800</v>
      </c>
      <c r="K54" s="121">
        <v>90800</v>
      </c>
      <c r="L54" s="135" t="s">
        <v>292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53270</v>
      </c>
      <c r="H55" s="125" t="s">
        <v>24</v>
      </c>
      <c r="I55" s="116"/>
      <c r="J55" s="116">
        <v>53270</v>
      </c>
      <c r="K55" s="121">
        <v>53270</v>
      </c>
      <c r="L55" s="135" t="s">
        <v>292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27125</v>
      </c>
      <c r="H56" s="125" t="s">
        <v>24</v>
      </c>
      <c r="I56" s="116"/>
      <c r="J56" s="116">
        <v>27125</v>
      </c>
      <c r="K56" s="121">
        <v>27125</v>
      </c>
      <c r="L56" s="135" t="s">
        <v>293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>
        <v>133235</v>
      </c>
      <c r="H57" s="125" t="s">
        <v>59</v>
      </c>
      <c r="I57" s="116">
        <v>7413</v>
      </c>
      <c r="J57" s="116">
        <v>125822</v>
      </c>
      <c r="K57" s="121">
        <v>133235</v>
      </c>
      <c r="L57" s="135" t="s">
        <v>294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5"/>
      <c r="I58" s="116"/>
      <c r="J58" s="116"/>
      <c r="K58" s="121">
        <v>0</v>
      </c>
      <c r="L58" s="135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>
        <v>20236</v>
      </c>
      <c r="H59" s="125" t="s">
        <v>24</v>
      </c>
      <c r="I59" s="116"/>
      <c r="J59" s="116">
        <v>20236</v>
      </c>
      <c r="K59" s="121">
        <v>20236</v>
      </c>
      <c r="L59" s="135" t="s">
        <v>295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/>
      <c r="H60" s="125"/>
      <c r="I60" s="116"/>
      <c r="J60" s="116"/>
      <c r="K60" s="121">
        <v>0</v>
      </c>
      <c r="L60" s="135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21602</v>
      </c>
      <c r="H61" s="125" t="s">
        <v>15</v>
      </c>
      <c r="I61" s="116">
        <v>21602</v>
      </c>
      <c r="J61" s="116"/>
      <c r="K61" s="121">
        <v>21602</v>
      </c>
      <c r="L61" s="135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>
        <v>365237</v>
      </c>
      <c r="H62" s="125" t="s">
        <v>24</v>
      </c>
      <c r="I62" s="116"/>
      <c r="J62" s="116">
        <v>365237</v>
      </c>
      <c r="K62" s="121">
        <v>365237</v>
      </c>
      <c r="L62" s="135" t="s">
        <v>296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21921</v>
      </c>
      <c r="H63" s="125" t="s">
        <v>24</v>
      </c>
      <c r="I63" s="116"/>
      <c r="J63" s="116">
        <v>21921</v>
      </c>
      <c r="K63" s="121">
        <v>21921</v>
      </c>
      <c r="L63" s="135" t="s">
        <v>213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1"/>
      <c r="H64" s="122"/>
      <c r="I64" s="121"/>
      <c r="J64" s="121"/>
      <c r="K64" s="121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1"/>
      <c r="H65" s="122"/>
      <c r="I65" s="121"/>
      <c r="J65" s="121"/>
      <c r="K65" s="121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1">
        <v>0</v>
      </c>
      <c r="H66" s="122"/>
      <c r="I66" s="121">
        <v>0</v>
      </c>
      <c r="J66" s="121">
        <v>0</v>
      </c>
      <c r="K66" s="121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23"/>
      <c r="H67" s="124"/>
      <c r="I67" s="123"/>
      <c r="J67" s="123"/>
      <c r="K67" s="121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23"/>
      <c r="H68" s="124"/>
      <c r="I68" s="123"/>
      <c r="J68" s="123"/>
      <c r="K68" s="121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23"/>
      <c r="H69" s="124"/>
      <c r="I69" s="123"/>
      <c r="J69" s="123"/>
      <c r="K69" s="121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1">
        <v>567796</v>
      </c>
      <c r="H70" s="122"/>
      <c r="I70" s="121">
        <v>75665</v>
      </c>
      <c r="J70" s="121">
        <v>492131</v>
      </c>
      <c r="K70" s="121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>
        <v>189468</v>
      </c>
      <c r="H71" s="125" t="s">
        <v>24</v>
      </c>
      <c r="I71" s="116"/>
      <c r="J71" s="116">
        <v>189468</v>
      </c>
      <c r="K71" s="121">
        <v>189468</v>
      </c>
      <c r="L71" s="134" t="s">
        <v>297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378328</v>
      </c>
      <c r="H72" s="125" t="s">
        <v>59</v>
      </c>
      <c r="I72" s="116">
        <v>75665</v>
      </c>
      <c r="J72" s="116">
        <v>302663</v>
      </c>
      <c r="K72" s="121">
        <v>378328</v>
      </c>
      <c r="L72" s="134" t="s">
        <v>298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/>
      <c r="H73" s="125"/>
      <c r="I73" s="116"/>
      <c r="J73" s="116"/>
      <c r="K73" s="121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13"/>
      <c r="H74" s="10"/>
      <c r="I74" s="13"/>
      <c r="J74" s="13"/>
      <c r="K74" s="13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13"/>
      <c r="H75" s="10"/>
      <c r="I75" s="13"/>
      <c r="J75" s="13"/>
      <c r="K75" s="13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82">
        <v>3589821</v>
      </c>
      <c r="H76" s="26"/>
      <c r="I76" s="82">
        <v>1558626</v>
      </c>
      <c r="J76" s="82">
        <v>2031195</v>
      </c>
      <c r="K76" s="13">
        <v>3589821</v>
      </c>
      <c r="L76" s="27"/>
    </row>
    <row r="77" spans="1:12" ht="15.75" x14ac:dyDescent="0.25">
      <c r="F77" s="83" t="s">
        <v>200</v>
      </c>
      <c r="G77" s="84">
        <v>3589821</v>
      </c>
      <c r="H77" s="14"/>
      <c r="I77" s="85">
        <v>0.43417930866190824</v>
      </c>
      <c r="J77" s="85">
        <v>0.56582069133809176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13">
        <v>14927303.579999998</v>
      </c>
      <c r="J83" s="87">
        <v>0.10441443705132981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289" priority="119" operator="notEqual">
      <formula>G15</formula>
    </cfRule>
    <cfRule type="cellIs" dxfId="3288" priority="120" operator="equal">
      <formula>G15</formula>
    </cfRule>
  </conditionalFormatting>
  <conditionalFormatting sqref="K16">
    <cfRule type="cellIs" dxfId="3287" priority="117" operator="notEqual">
      <formula>G16</formula>
    </cfRule>
    <cfRule type="cellIs" dxfId="3286" priority="118" operator="equal">
      <formula>G16</formula>
    </cfRule>
  </conditionalFormatting>
  <conditionalFormatting sqref="K17">
    <cfRule type="cellIs" dxfId="3285" priority="115" operator="notEqual">
      <formula>G17</formula>
    </cfRule>
    <cfRule type="cellIs" dxfId="3284" priority="116" operator="equal">
      <formula>G17</formula>
    </cfRule>
  </conditionalFormatting>
  <conditionalFormatting sqref="K18">
    <cfRule type="cellIs" dxfId="3283" priority="113" operator="notEqual">
      <formula>G18</formula>
    </cfRule>
    <cfRule type="cellIs" dxfId="3282" priority="114" operator="equal">
      <formula>G18</formula>
    </cfRule>
  </conditionalFormatting>
  <conditionalFormatting sqref="K19">
    <cfRule type="cellIs" dxfId="3281" priority="111" operator="notEqual">
      <formula>G19</formula>
    </cfRule>
    <cfRule type="cellIs" dxfId="3280" priority="112" operator="equal">
      <formula>G19</formula>
    </cfRule>
  </conditionalFormatting>
  <conditionalFormatting sqref="K20">
    <cfRule type="cellIs" dxfId="3279" priority="109" operator="notEqual">
      <formula>G20</formula>
    </cfRule>
    <cfRule type="cellIs" dxfId="3278" priority="110" operator="equal">
      <formula>G20</formula>
    </cfRule>
  </conditionalFormatting>
  <conditionalFormatting sqref="K21">
    <cfRule type="cellIs" dxfId="3277" priority="107" operator="notEqual">
      <formula>G21</formula>
    </cfRule>
    <cfRule type="cellIs" dxfId="3276" priority="108" operator="equal">
      <formula>G21</formula>
    </cfRule>
  </conditionalFormatting>
  <conditionalFormatting sqref="K22">
    <cfRule type="cellIs" dxfId="3275" priority="105" operator="notEqual">
      <formula>G22</formula>
    </cfRule>
    <cfRule type="cellIs" dxfId="3274" priority="106" operator="equal">
      <formula>G22</formula>
    </cfRule>
  </conditionalFormatting>
  <conditionalFormatting sqref="K23">
    <cfRule type="cellIs" dxfId="3273" priority="103" operator="notEqual">
      <formula>G23</formula>
    </cfRule>
    <cfRule type="cellIs" dxfId="3272" priority="104" operator="equal">
      <formula>G23</formula>
    </cfRule>
  </conditionalFormatting>
  <conditionalFormatting sqref="K24">
    <cfRule type="cellIs" dxfId="3271" priority="101" operator="notEqual">
      <formula>G24</formula>
    </cfRule>
    <cfRule type="cellIs" dxfId="3270" priority="102" operator="equal">
      <formula>G24</formula>
    </cfRule>
  </conditionalFormatting>
  <conditionalFormatting sqref="K26">
    <cfRule type="cellIs" dxfId="3269" priority="99" operator="notEqual">
      <formula>G26</formula>
    </cfRule>
    <cfRule type="cellIs" dxfId="3268" priority="100" operator="equal">
      <formula>G26</formula>
    </cfRule>
  </conditionalFormatting>
  <conditionalFormatting sqref="K27">
    <cfRule type="cellIs" dxfId="3267" priority="97" operator="notEqual">
      <formula>G27</formula>
    </cfRule>
    <cfRule type="cellIs" dxfId="3266" priority="98" operator="equal">
      <formula>G27</formula>
    </cfRule>
  </conditionalFormatting>
  <conditionalFormatting sqref="K28">
    <cfRule type="cellIs" dxfId="3265" priority="95" operator="notEqual">
      <formula>G28</formula>
    </cfRule>
    <cfRule type="cellIs" dxfId="3264" priority="96" operator="equal">
      <formula>G28</formula>
    </cfRule>
  </conditionalFormatting>
  <conditionalFormatting sqref="K29">
    <cfRule type="cellIs" dxfId="3263" priority="93" operator="notEqual">
      <formula>G29</formula>
    </cfRule>
    <cfRule type="cellIs" dxfId="3262" priority="94" operator="equal">
      <formula>G29</formula>
    </cfRule>
  </conditionalFormatting>
  <conditionalFormatting sqref="K30">
    <cfRule type="cellIs" dxfId="3261" priority="91" operator="notEqual">
      <formula>G30</formula>
    </cfRule>
    <cfRule type="cellIs" dxfId="3260" priority="92" operator="equal">
      <formula>G30</formula>
    </cfRule>
  </conditionalFormatting>
  <conditionalFormatting sqref="K31">
    <cfRule type="cellIs" dxfId="3259" priority="89" operator="notEqual">
      <formula>G31</formula>
    </cfRule>
    <cfRule type="cellIs" dxfId="3258" priority="90" operator="equal">
      <formula>G31</formula>
    </cfRule>
  </conditionalFormatting>
  <conditionalFormatting sqref="K32">
    <cfRule type="cellIs" dxfId="3257" priority="87" operator="notEqual">
      <formula>G32</formula>
    </cfRule>
    <cfRule type="cellIs" dxfId="3256" priority="88" operator="equal">
      <formula>G32</formula>
    </cfRule>
  </conditionalFormatting>
  <conditionalFormatting sqref="K33">
    <cfRule type="cellIs" dxfId="3255" priority="85" operator="notEqual">
      <formula>G33</formula>
    </cfRule>
    <cfRule type="cellIs" dxfId="3254" priority="86" operator="equal">
      <formula>G33</formula>
    </cfRule>
  </conditionalFormatting>
  <conditionalFormatting sqref="K34">
    <cfRule type="cellIs" dxfId="3253" priority="83" operator="notEqual">
      <formula>G34</formula>
    </cfRule>
    <cfRule type="cellIs" dxfId="3252" priority="84" operator="equal">
      <formula>G34</formula>
    </cfRule>
  </conditionalFormatting>
  <conditionalFormatting sqref="K35">
    <cfRule type="cellIs" dxfId="3251" priority="81" operator="notEqual">
      <formula>G35</formula>
    </cfRule>
    <cfRule type="cellIs" dxfId="3250" priority="82" operator="equal">
      <formula>G35</formula>
    </cfRule>
  </conditionalFormatting>
  <conditionalFormatting sqref="K36">
    <cfRule type="cellIs" dxfId="3249" priority="79" operator="notEqual">
      <formula>G36</formula>
    </cfRule>
    <cfRule type="cellIs" dxfId="3248" priority="80" operator="equal">
      <formula>G36</formula>
    </cfRule>
  </conditionalFormatting>
  <conditionalFormatting sqref="K37">
    <cfRule type="cellIs" dxfId="3247" priority="77" operator="notEqual">
      <formula>G37</formula>
    </cfRule>
    <cfRule type="cellIs" dxfId="3246" priority="78" operator="equal">
      <formula>G37</formula>
    </cfRule>
  </conditionalFormatting>
  <conditionalFormatting sqref="K38">
    <cfRule type="cellIs" dxfId="3245" priority="75" operator="notEqual">
      <formula>G38</formula>
    </cfRule>
    <cfRule type="cellIs" dxfId="3244" priority="76" operator="equal">
      <formula>G38</formula>
    </cfRule>
  </conditionalFormatting>
  <conditionalFormatting sqref="K39">
    <cfRule type="cellIs" dxfId="3243" priority="73" operator="notEqual">
      <formula>G39</formula>
    </cfRule>
    <cfRule type="cellIs" dxfId="3242" priority="74" operator="equal">
      <formula>G39</formula>
    </cfRule>
  </conditionalFormatting>
  <conditionalFormatting sqref="K40">
    <cfRule type="cellIs" dxfId="3241" priority="71" operator="notEqual">
      <formula>G40</formula>
    </cfRule>
    <cfRule type="cellIs" dxfId="3240" priority="72" operator="equal">
      <formula>G40</formula>
    </cfRule>
  </conditionalFormatting>
  <conditionalFormatting sqref="K41">
    <cfRule type="cellIs" dxfId="3239" priority="69" operator="notEqual">
      <formula>G41</formula>
    </cfRule>
    <cfRule type="cellIs" dxfId="3238" priority="70" operator="equal">
      <formula>G41</formula>
    </cfRule>
  </conditionalFormatting>
  <conditionalFormatting sqref="K43">
    <cfRule type="cellIs" dxfId="3237" priority="67" operator="notEqual">
      <formula>G43</formula>
    </cfRule>
    <cfRule type="cellIs" dxfId="3236" priority="68" operator="equal">
      <formula>G43</formula>
    </cfRule>
  </conditionalFormatting>
  <conditionalFormatting sqref="K44">
    <cfRule type="cellIs" dxfId="3235" priority="65" operator="notEqual">
      <formula>G44</formula>
    </cfRule>
    <cfRule type="cellIs" dxfId="3234" priority="66" operator="equal">
      <formula>G44</formula>
    </cfRule>
  </conditionalFormatting>
  <conditionalFormatting sqref="K45">
    <cfRule type="cellIs" dxfId="3233" priority="63" operator="notEqual">
      <formula>G45</formula>
    </cfRule>
    <cfRule type="cellIs" dxfId="3232" priority="64" operator="equal">
      <formula>G45</formula>
    </cfRule>
  </conditionalFormatting>
  <conditionalFormatting sqref="K46">
    <cfRule type="cellIs" dxfId="3231" priority="61" operator="notEqual">
      <formula>G46</formula>
    </cfRule>
    <cfRule type="cellIs" dxfId="3230" priority="62" operator="equal">
      <formula>G46</formula>
    </cfRule>
  </conditionalFormatting>
  <conditionalFormatting sqref="K47">
    <cfRule type="cellIs" dxfId="3229" priority="59" operator="notEqual">
      <formula>G47</formula>
    </cfRule>
    <cfRule type="cellIs" dxfId="3228" priority="60" operator="equal">
      <formula>G47</formula>
    </cfRule>
  </conditionalFormatting>
  <conditionalFormatting sqref="K48">
    <cfRule type="cellIs" dxfId="3227" priority="57" operator="notEqual">
      <formula>G48</formula>
    </cfRule>
    <cfRule type="cellIs" dxfId="3226" priority="58" operator="equal">
      <formula>G48</formula>
    </cfRule>
  </conditionalFormatting>
  <conditionalFormatting sqref="K49">
    <cfRule type="cellIs" dxfId="3225" priority="55" operator="notEqual">
      <formula>G49</formula>
    </cfRule>
    <cfRule type="cellIs" dxfId="3224" priority="56" operator="equal">
      <formula>G49</formula>
    </cfRule>
  </conditionalFormatting>
  <conditionalFormatting sqref="K50">
    <cfRule type="cellIs" dxfId="3223" priority="53" operator="notEqual">
      <formula>G50</formula>
    </cfRule>
    <cfRule type="cellIs" dxfId="3222" priority="54" operator="equal">
      <formula>G50</formula>
    </cfRule>
  </conditionalFormatting>
  <conditionalFormatting sqref="K51">
    <cfRule type="cellIs" dxfId="3221" priority="51" operator="notEqual">
      <formula>G51</formula>
    </cfRule>
    <cfRule type="cellIs" dxfId="3220" priority="52" operator="equal">
      <formula>G51</formula>
    </cfRule>
  </conditionalFormatting>
  <conditionalFormatting sqref="K52">
    <cfRule type="cellIs" dxfId="3219" priority="49" operator="notEqual">
      <formula>G52</formula>
    </cfRule>
    <cfRule type="cellIs" dxfId="3218" priority="50" operator="equal">
      <formula>G52</formula>
    </cfRule>
  </conditionalFormatting>
  <conditionalFormatting sqref="K53">
    <cfRule type="cellIs" dxfId="3217" priority="47" operator="notEqual">
      <formula>G53</formula>
    </cfRule>
    <cfRule type="cellIs" dxfId="3216" priority="48" operator="equal">
      <formula>G53</formula>
    </cfRule>
  </conditionalFormatting>
  <conditionalFormatting sqref="K54">
    <cfRule type="cellIs" dxfId="3215" priority="45" operator="notEqual">
      <formula>G54</formula>
    </cfRule>
    <cfRule type="cellIs" dxfId="3214" priority="46" operator="equal">
      <formula>G54</formula>
    </cfRule>
  </conditionalFormatting>
  <conditionalFormatting sqref="K55">
    <cfRule type="cellIs" dxfId="3213" priority="43" operator="notEqual">
      <formula>G55</formula>
    </cfRule>
    <cfRule type="cellIs" dxfId="3212" priority="44" operator="equal">
      <formula>G55</formula>
    </cfRule>
  </conditionalFormatting>
  <conditionalFormatting sqref="K56">
    <cfRule type="cellIs" dxfId="3211" priority="41" operator="notEqual">
      <formula>G56</formula>
    </cfRule>
    <cfRule type="cellIs" dxfId="3210" priority="42" operator="equal">
      <formula>G56</formula>
    </cfRule>
  </conditionalFormatting>
  <conditionalFormatting sqref="K57">
    <cfRule type="cellIs" dxfId="3209" priority="39" operator="notEqual">
      <formula>G57</formula>
    </cfRule>
    <cfRule type="cellIs" dxfId="3208" priority="40" operator="equal">
      <formula>G57</formula>
    </cfRule>
  </conditionalFormatting>
  <conditionalFormatting sqref="K58">
    <cfRule type="cellIs" dxfId="3207" priority="37" operator="notEqual">
      <formula>G58</formula>
    </cfRule>
    <cfRule type="cellIs" dxfId="3206" priority="38" operator="equal">
      <formula>G58</formula>
    </cfRule>
  </conditionalFormatting>
  <conditionalFormatting sqref="K59">
    <cfRule type="cellIs" dxfId="3205" priority="35" operator="notEqual">
      <formula>G59</formula>
    </cfRule>
    <cfRule type="cellIs" dxfId="3204" priority="36" operator="equal">
      <formula>G59</formula>
    </cfRule>
  </conditionalFormatting>
  <conditionalFormatting sqref="K60">
    <cfRule type="cellIs" dxfId="3203" priority="33" operator="notEqual">
      <formula>G60</formula>
    </cfRule>
    <cfRule type="cellIs" dxfId="3202" priority="34" operator="equal">
      <formula>G60</formula>
    </cfRule>
  </conditionalFormatting>
  <conditionalFormatting sqref="K61">
    <cfRule type="cellIs" dxfId="3201" priority="31" operator="notEqual">
      <formula>G61</formula>
    </cfRule>
    <cfRule type="cellIs" dxfId="3200" priority="32" operator="equal">
      <formula>G61</formula>
    </cfRule>
  </conditionalFormatting>
  <conditionalFormatting sqref="K62">
    <cfRule type="cellIs" dxfId="3199" priority="29" operator="notEqual">
      <formula>G62</formula>
    </cfRule>
    <cfRule type="cellIs" dxfId="3198" priority="30" operator="equal">
      <formula>G62</formula>
    </cfRule>
  </conditionalFormatting>
  <conditionalFormatting sqref="K63">
    <cfRule type="cellIs" dxfId="3197" priority="27" operator="notEqual">
      <formula>G63</formula>
    </cfRule>
    <cfRule type="cellIs" dxfId="3196" priority="28" operator="equal">
      <formula>G63</formula>
    </cfRule>
  </conditionalFormatting>
  <conditionalFormatting sqref="K67">
    <cfRule type="cellIs" dxfId="3195" priority="25" operator="notEqual">
      <formula>G67</formula>
    </cfRule>
    <cfRule type="cellIs" dxfId="3194" priority="26" operator="equal">
      <formula>G67</formula>
    </cfRule>
  </conditionalFormatting>
  <conditionalFormatting sqref="K68">
    <cfRule type="cellIs" dxfId="3193" priority="23" operator="notEqual">
      <formula>G68</formula>
    </cfRule>
    <cfRule type="cellIs" dxfId="3192" priority="24" operator="equal">
      <formula>G68</formula>
    </cfRule>
  </conditionalFormatting>
  <conditionalFormatting sqref="K69">
    <cfRule type="cellIs" dxfId="3191" priority="21" operator="notEqual">
      <formula>G69</formula>
    </cfRule>
    <cfRule type="cellIs" dxfId="3190" priority="22" operator="equal">
      <formula>G69</formula>
    </cfRule>
  </conditionalFormatting>
  <conditionalFormatting sqref="K71">
    <cfRule type="cellIs" dxfId="3189" priority="19" operator="notEqual">
      <formula>G71</formula>
    </cfRule>
    <cfRule type="cellIs" dxfId="3188" priority="20" operator="equal">
      <formula>G71</formula>
    </cfRule>
  </conditionalFormatting>
  <conditionalFormatting sqref="K72">
    <cfRule type="cellIs" dxfId="3187" priority="17" operator="notEqual">
      <formula>G72</formula>
    </cfRule>
    <cfRule type="cellIs" dxfId="3186" priority="18" operator="equal">
      <formula>G72</formula>
    </cfRule>
  </conditionalFormatting>
  <conditionalFormatting sqref="K73">
    <cfRule type="cellIs" dxfId="3185" priority="15" operator="notEqual">
      <formula>G73</formula>
    </cfRule>
    <cfRule type="cellIs" dxfId="3184" priority="16" operator="equal">
      <formula>G73</formula>
    </cfRule>
  </conditionalFormatting>
  <conditionalFormatting sqref="K76">
    <cfRule type="cellIs" dxfId="3183" priority="13" operator="notEqual">
      <formula>G76</formula>
    </cfRule>
    <cfRule type="cellIs" dxfId="3182" priority="14" operator="equal">
      <formula>G76</formula>
    </cfRule>
  </conditionalFormatting>
  <conditionalFormatting sqref="K9">
    <cfRule type="cellIs" dxfId="3181" priority="131" operator="notEqual">
      <formula>G9</formula>
    </cfRule>
    <cfRule type="cellIs" dxfId="3180" priority="132" operator="equal">
      <formula>G9</formula>
    </cfRule>
  </conditionalFormatting>
  <conditionalFormatting sqref="K10">
    <cfRule type="cellIs" dxfId="3179" priority="129" operator="notEqual">
      <formula>G10</formula>
    </cfRule>
    <cfRule type="cellIs" dxfId="3178" priority="130" operator="equal">
      <formula>G10</formula>
    </cfRule>
  </conditionalFormatting>
  <conditionalFormatting sqref="K11">
    <cfRule type="cellIs" dxfId="3177" priority="127" operator="notEqual">
      <formula>G11</formula>
    </cfRule>
    <cfRule type="cellIs" dxfId="3176" priority="128" operator="equal">
      <formula>G11</formula>
    </cfRule>
  </conditionalFormatting>
  <conditionalFormatting sqref="K12">
    <cfRule type="cellIs" dxfId="3175" priority="125" operator="notEqual">
      <formula>G12</formula>
    </cfRule>
    <cfRule type="cellIs" dxfId="3174" priority="126" operator="equal">
      <formula>G12</formula>
    </cfRule>
  </conditionalFormatting>
  <conditionalFormatting sqref="K13">
    <cfRule type="cellIs" dxfId="3173" priority="123" operator="notEqual">
      <formula>G13</formula>
    </cfRule>
    <cfRule type="cellIs" dxfId="3172" priority="124" operator="equal">
      <formula>G13</formula>
    </cfRule>
  </conditionalFormatting>
  <conditionalFormatting sqref="K14">
    <cfRule type="cellIs" dxfId="3171" priority="121" operator="notEqual">
      <formula>G14</formula>
    </cfRule>
    <cfRule type="cellIs" dxfId="3170" priority="122" operator="equal">
      <formula>G14</formula>
    </cfRule>
  </conditionalFormatting>
  <conditionalFormatting sqref="G76">
    <cfRule type="cellIs" dxfId="3169" priority="11" operator="notEqual">
      <formula>$G$77</formula>
    </cfRule>
    <cfRule type="cellIs" dxfId="3168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D02D8D0-BDCE-4776-972C-9BFB6C83B1E2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894329E-7F39-4F1B-9657-D26F3189E5E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2085F71-BB5F-4CC5-8563-5732762B0DBC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3E5279D-17A1-4B74-8FC4-DBD844383E9D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6E33F2A2-0C37-4603-9EA3-DA08B7E049B4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5D61E0A-47F7-4C74-846A-0031D997E8D2}">
            <xm:f>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Detail'!#REF!+'D:\Finance\Work\Reports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40CF6CF-318E-4F7C-986A-A6A96D0E0831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D0FCBD6-562E-459B-9F30-812B73731CC9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068C306F-21D0-4571-996C-490F5C1CA28B}">
            <xm:f>'D:\Finance\Work\Reports &amp; Surveys\Cost Analysis\Cost Analysis - 2012-2013\Received from Colleges\Chipola\Original\[Chipola 2012-13 CA2.xlsx]CA2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FA16103-C774-411D-B31D-844E925DD40A}">
            <xm:f>'D:\Finance\Work\Reports &amp; Surveys\Cost Analysis\Cost Analysis - 2012-2013\Received from Colleges\Chipola\Original\[Chipola 2012-13 CA2.xlsx]CA2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2010227.5099999998</v>
      </c>
      <c r="H8" s="122"/>
      <c r="I8" s="128">
        <v>1600697.41</v>
      </c>
      <c r="J8" s="128">
        <v>409530.1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30">
        <v>12841.79</v>
      </c>
      <c r="H10" s="124" t="s">
        <v>15</v>
      </c>
      <c r="I10" s="130">
        <v>12841.79</v>
      </c>
      <c r="J10" s="130"/>
      <c r="K10" s="128">
        <v>12841.79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30">
        <v>654726</v>
      </c>
      <c r="H11" s="124" t="s">
        <v>15</v>
      </c>
      <c r="I11" s="130">
        <v>654726</v>
      </c>
      <c r="J11" s="130"/>
      <c r="K11" s="128">
        <v>654726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25297.34</v>
      </c>
      <c r="H12" s="124" t="s">
        <v>15</v>
      </c>
      <c r="I12" s="130">
        <v>25297.34</v>
      </c>
      <c r="J12" s="130"/>
      <c r="K12" s="128">
        <v>25297.34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768250.5</v>
      </c>
      <c r="H13" s="124" t="s">
        <v>15</v>
      </c>
      <c r="I13" s="130">
        <v>768250.5</v>
      </c>
      <c r="J13" s="130"/>
      <c r="K13" s="128">
        <v>768250.5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/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>
        <v>89143.34</v>
      </c>
      <c r="H15" s="124" t="s">
        <v>15</v>
      </c>
      <c r="I15" s="130">
        <v>89143.34</v>
      </c>
      <c r="J15" s="130"/>
      <c r="K15" s="128">
        <v>89143.34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/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125809.44</v>
      </c>
      <c r="H17" s="124" t="s">
        <v>24</v>
      </c>
      <c r="I17" s="130"/>
      <c r="J17" s="130">
        <v>125809.44</v>
      </c>
      <c r="K17" s="128">
        <v>125809.44</v>
      </c>
      <c r="L17" s="134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30">
        <v>283720.65999999997</v>
      </c>
      <c r="H18" s="124" t="s">
        <v>24</v>
      </c>
      <c r="I18" s="130"/>
      <c r="J18" s="130">
        <v>283720.65999999997</v>
      </c>
      <c r="K18" s="128">
        <v>283720.65999999997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/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50395.05</v>
      </c>
      <c r="H20" s="124" t="s">
        <v>15</v>
      </c>
      <c r="I20" s="130">
        <v>50395.05</v>
      </c>
      <c r="J20" s="130"/>
      <c r="K20" s="128">
        <v>50395.05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>
        <v>43.39</v>
      </c>
      <c r="H21" s="124" t="s">
        <v>15</v>
      </c>
      <c r="I21" s="130">
        <v>43.39</v>
      </c>
      <c r="J21" s="130"/>
      <c r="K21" s="128">
        <v>43.39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/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30"/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/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2367111.84</v>
      </c>
      <c r="H25" s="122"/>
      <c r="I25" s="128">
        <v>1762841.87</v>
      </c>
      <c r="J25" s="128">
        <v>604269.97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4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266808.21999999997</v>
      </c>
      <c r="H27" s="124" t="s">
        <v>15</v>
      </c>
      <c r="I27" s="130">
        <v>266808.21999999997</v>
      </c>
      <c r="J27" s="130"/>
      <c r="K27" s="128">
        <v>266808.21999999997</v>
      </c>
      <c r="L27" s="134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/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>
        <v>151340.07999999999</v>
      </c>
      <c r="H29" s="124" t="s">
        <v>15</v>
      </c>
      <c r="I29" s="130">
        <v>151340.07999999999</v>
      </c>
      <c r="J29" s="130"/>
      <c r="K29" s="128">
        <v>151340.07999999999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/>
      <c r="H30" s="124"/>
      <c r="I30" s="130"/>
      <c r="J30" s="130"/>
      <c r="K30" s="128">
        <v>0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465428.85</v>
      </c>
      <c r="H31" s="124" t="s">
        <v>15</v>
      </c>
      <c r="I31" s="130">
        <v>465428.85</v>
      </c>
      <c r="J31" s="130"/>
      <c r="K31" s="128">
        <v>465428.85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>
        <v>453754</v>
      </c>
      <c r="H32" s="124" t="s">
        <v>59</v>
      </c>
      <c r="I32" s="130">
        <v>66664.37</v>
      </c>
      <c r="J32" s="130">
        <v>387089.63</v>
      </c>
      <c r="K32" s="128">
        <v>453754</v>
      </c>
      <c r="L32" s="134" t="s">
        <v>263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/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>
        <v>179041.67</v>
      </c>
      <c r="H34" s="124" t="s">
        <v>15</v>
      </c>
      <c r="I34" s="130">
        <v>179041.67</v>
      </c>
      <c r="J34" s="130"/>
      <c r="K34" s="128">
        <v>179041.67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850739.02</v>
      </c>
      <c r="H35" s="124" t="s">
        <v>59</v>
      </c>
      <c r="I35" s="130">
        <v>633558.68000000005</v>
      </c>
      <c r="J35" s="130">
        <v>217180.34</v>
      </c>
      <c r="K35" s="128">
        <v>850739.02</v>
      </c>
      <c r="L35" s="134" t="s">
        <v>214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/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/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/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/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/>
      <c r="H40" s="124"/>
      <c r="I40" s="130"/>
      <c r="J40" s="130"/>
      <c r="K40" s="128">
        <v>0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7497600.4800000014</v>
      </c>
      <c r="H42" s="122"/>
      <c r="I42" s="128">
        <v>2743317.63</v>
      </c>
      <c r="J42" s="128">
        <v>4754282.8499999996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1941088.4700000002</v>
      </c>
      <c r="H43" s="124" t="s">
        <v>24</v>
      </c>
      <c r="I43" s="130"/>
      <c r="J43" s="130">
        <v>1941088.4700000002</v>
      </c>
      <c r="K43" s="128">
        <v>1941088.4700000002</v>
      </c>
      <c r="L43" s="134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>
        <v>1719414.96</v>
      </c>
      <c r="H44" s="124" t="s">
        <v>24</v>
      </c>
      <c r="I44" s="130"/>
      <c r="J44" s="130">
        <v>1719414.96</v>
      </c>
      <c r="K44" s="128">
        <v>1719414.96</v>
      </c>
      <c r="L44" s="134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>
        <v>801906.98</v>
      </c>
      <c r="H45" s="124" t="s">
        <v>15</v>
      </c>
      <c r="I45" s="130">
        <v>801906.98</v>
      </c>
      <c r="J45" s="130"/>
      <c r="K45" s="128">
        <v>801906.98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>
        <v>705033.9</v>
      </c>
      <c r="H46" s="124" t="s">
        <v>24</v>
      </c>
      <c r="I46" s="130"/>
      <c r="J46" s="130">
        <v>705033.9</v>
      </c>
      <c r="K46" s="128">
        <v>705033.9</v>
      </c>
      <c r="L46" s="134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764528.15</v>
      </c>
      <c r="H47" s="124" t="s">
        <v>15</v>
      </c>
      <c r="I47" s="130">
        <v>764528.15</v>
      </c>
      <c r="J47" s="130"/>
      <c r="K47" s="128">
        <v>764528.15</v>
      </c>
      <c r="L47" s="134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/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274067.59999999998</v>
      </c>
      <c r="H49" s="124" t="s">
        <v>15</v>
      </c>
      <c r="I49" s="130">
        <v>274067.59999999998</v>
      </c>
      <c r="J49" s="130"/>
      <c r="K49" s="128">
        <v>274067.59999999998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>
        <v>200367.48</v>
      </c>
      <c r="H50" s="124" t="s">
        <v>15</v>
      </c>
      <c r="I50" s="130">
        <v>200367.48</v>
      </c>
      <c r="J50" s="130"/>
      <c r="K50" s="128">
        <v>200367.48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/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>
        <v>1070.3999999999996</v>
      </c>
      <c r="H52" s="124" t="s">
        <v>15</v>
      </c>
      <c r="I52" s="130">
        <v>1070.3999999999996</v>
      </c>
      <c r="J52" s="130"/>
      <c r="K52" s="128">
        <v>1070.3999999999996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>
        <v>127085.01</v>
      </c>
      <c r="H53" s="124" t="s">
        <v>15</v>
      </c>
      <c r="I53" s="130">
        <v>127085.01</v>
      </c>
      <c r="J53" s="130"/>
      <c r="K53" s="128">
        <v>127085.01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287658.73</v>
      </c>
      <c r="H54" s="124" t="s">
        <v>15</v>
      </c>
      <c r="I54" s="130">
        <v>287658.73</v>
      </c>
      <c r="J54" s="130"/>
      <c r="K54" s="128">
        <v>287658.73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/>
      <c r="H55" s="124"/>
      <c r="I55" s="130"/>
      <c r="J55" s="130"/>
      <c r="K55" s="128">
        <v>0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286633.28000000003</v>
      </c>
      <c r="H56" s="124" t="s">
        <v>15</v>
      </c>
      <c r="I56" s="130">
        <v>286633.28000000003</v>
      </c>
      <c r="J56" s="130"/>
      <c r="K56" s="128">
        <v>286633.28000000003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152512.51</v>
      </c>
      <c r="H57" s="124" t="s">
        <v>24</v>
      </c>
      <c r="I57" s="130"/>
      <c r="J57" s="130">
        <v>152512.51</v>
      </c>
      <c r="K57" s="128">
        <v>152512.51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/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236233.01</v>
      </c>
      <c r="H59" s="124" t="s">
        <v>24</v>
      </c>
      <c r="I59" s="130"/>
      <c r="J59" s="130">
        <v>236233.01</v>
      </c>
      <c r="K59" s="128">
        <v>236233.01</v>
      </c>
      <c r="L59" s="134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24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4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1870728.27</v>
      </c>
      <c r="H70" s="122"/>
      <c r="I70" s="128">
        <v>1184937.1100000001</v>
      </c>
      <c r="J70" s="128">
        <v>685791.15999999992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25577.7</v>
      </c>
      <c r="H71" s="124" t="s">
        <v>15</v>
      </c>
      <c r="I71" s="130">
        <v>25577.7</v>
      </c>
      <c r="J71" s="130"/>
      <c r="K71" s="128">
        <v>25577.7</v>
      </c>
      <c r="L71" s="134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1159359.4100000001</v>
      </c>
      <c r="H72" s="124" t="s">
        <v>15</v>
      </c>
      <c r="I72" s="130">
        <v>1159359.4100000001</v>
      </c>
      <c r="J72" s="130"/>
      <c r="K72" s="128">
        <v>1159359.4100000001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>
        <v>685791.15999999992</v>
      </c>
      <c r="H73" s="124" t="s">
        <v>24</v>
      </c>
      <c r="I73" s="130"/>
      <c r="J73" s="130">
        <v>685791.15999999992</v>
      </c>
      <c r="K73" s="128">
        <v>685791.15999999992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13745668.100000001</v>
      </c>
      <c r="H76" s="26"/>
      <c r="I76" s="94">
        <v>7291794.0200000005</v>
      </c>
      <c r="J76" s="94">
        <v>6453874.0800000001</v>
      </c>
      <c r="K76" s="90">
        <v>13745668.100000001</v>
      </c>
      <c r="L76" s="27"/>
    </row>
    <row r="77" spans="1:12" ht="15.75" x14ac:dyDescent="0.25">
      <c r="F77" s="83" t="s">
        <v>200</v>
      </c>
      <c r="G77" s="95">
        <v>13745668.1</v>
      </c>
      <c r="H77" s="14"/>
      <c r="I77" s="85">
        <v>0.53047941845765934</v>
      </c>
      <c r="J77" s="85">
        <v>0.46952058154234055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78052245.013468295</v>
      </c>
      <c r="J83" s="87">
        <v>9.3421963951732148E-2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157" priority="119" operator="notEqual">
      <formula>G15</formula>
    </cfRule>
    <cfRule type="cellIs" dxfId="3156" priority="120" operator="equal">
      <formula>G15</formula>
    </cfRule>
  </conditionalFormatting>
  <conditionalFormatting sqref="K16">
    <cfRule type="cellIs" dxfId="3155" priority="117" operator="notEqual">
      <formula>G16</formula>
    </cfRule>
    <cfRule type="cellIs" dxfId="3154" priority="118" operator="equal">
      <formula>G16</formula>
    </cfRule>
  </conditionalFormatting>
  <conditionalFormatting sqref="K17">
    <cfRule type="cellIs" dxfId="3153" priority="115" operator="notEqual">
      <formula>G17</formula>
    </cfRule>
    <cfRule type="cellIs" dxfId="3152" priority="116" operator="equal">
      <formula>G17</formula>
    </cfRule>
  </conditionalFormatting>
  <conditionalFormatting sqref="K18">
    <cfRule type="cellIs" dxfId="3151" priority="113" operator="notEqual">
      <formula>G18</formula>
    </cfRule>
    <cfRule type="cellIs" dxfId="3150" priority="114" operator="equal">
      <formula>G18</formula>
    </cfRule>
  </conditionalFormatting>
  <conditionalFormatting sqref="K19">
    <cfRule type="cellIs" dxfId="3149" priority="111" operator="notEqual">
      <formula>G19</formula>
    </cfRule>
    <cfRule type="cellIs" dxfId="3148" priority="112" operator="equal">
      <formula>G19</formula>
    </cfRule>
  </conditionalFormatting>
  <conditionalFormatting sqref="K20">
    <cfRule type="cellIs" dxfId="3147" priority="109" operator="notEqual">
      <formula>G20</formula>
    </cfRule>
    <cfRule type="cellIs" dxfId="3146" priority="110" operator="equal">
      <formula>G20</formula>
    </cfRule>
  </conditionalFormatting>
  <conditionalFormatting sqref="K21">
    <cfRule type="cellIs" dxfId="3145" priority="107" operator="notEqual">
      <formula>G21</formula>
    </cfRule>
    <cfRule type="cellIs" dxfId="3144" priority="108" operator="equal">
      <formula>G21</formula>
    </cfRule>
  </conditionalFormatting>
  <conditionalFormatting sqref="K22">
    <cfRule type="cellIs" dxfId="3143" priority="105" operator="notEqual">
      <formula>G22</formula>
    </cfRule>
    <cfRule type="cellIs" dxfId="3142" priority="106" operator="equal">
      <formula>G22</formula>
    </cfRule>
  </conditionalFormatting>
  <conditionalFormatting sqref="K23">
    <cfRule type="cellIs" dxfId="3141" priority="103" operator="notEqual">
      <formula>G23</formula>
    </cfRule>
    <cfRule type="cellIs" dxfId="3140" priority="104" operator="equal">
      <formula>G23</formula>
    </cfRule>
  </conditionalFormatting>
  <conditionalFormatting sqref="K24">
    <cfRule type="cellIs" dxfId="3139" priority="101" operator="notEqual">
      <formula>G24</formula>
    </cfRule>
    <cfRule type="cellIs" dxfId="3138" priority="102" operator="equal">
      <formula>G24</formula>
    </cfRule>
  </conditionalFormatting>
  <conditionalFormatting sqref="K26">
    <cfRule type="cellIs" dxfId="3137" priority="99" operator="notEqual">
      <formula>G26</formula>
    </cfRule>
    <cfRule type="cellIs" dxfId="3136" priority="100" operator="equal">
      <formula>G26</formula>
    </cfRule>
  </conditionalFormatting>
  <conditionalFormatting sqref="K27">
    <cfRule type="cellIs" dxfId="3135" priority="97" operator="notEqual">
      <formula>G27</formula>
    </cfRule>
    <cfRule type="cellIs" dxfId="3134" priority="98" operator="equal">
      <formula>G27</formula>
    </cfRule>
  </conditionalFormatting>
  <conditionalFormatting sqref="K28">
    <cfRule type="cellIs" dxfId="3133" priority="95" operator="notEqual">
      <formula>G28</formula>
    </cfRule>
    <cfRule type="cellIs" dxfId="3132" priority="96" operator="equal">
      <formula>G28</formula>
    </cfRule>
  </conditionalFormatting>
  <conditionalFormatting sqref="K29">
    <cfRule type="cellIs" dxfId="3131" priority="93" operator="notEqual">
      <formula>G29</formula>
    </cfRule>
    <cfRule type="cellIs" dxfId="3130" priority="94" operator="equal">
      <formula>G29</formula>
    </cfRule>
  </conditionalFormatting>
  <conditionalFormatting sqref="K30">
    <cfRule type="cellIs" dxfId="3129" priority="91" operator="notEqual">
      <formula>G30</formula>
    </cfRule>
    <cfRule type="cellIs" dxfId="3128" priority="92" operator="equal">
      <formula>G30</formula>
    </cfRule>
  </conditionalFormatting>
  <conditionalFormatting sqref="K31">
    <cfRule type="cellIs" dxfId="3127" priority="89" operator="notEqual">
      <formula>G31</formula>
    </cfRule>
    <cfRule type="cellIs" dxfId="3126" priority="90" operator="equal">
      <formula>G31</formula>
    </cfRule>
  </conditionalFormatting>
  <conditionalFormatting sqref="K32">
    <cfRule type="cellIs" dxfId="3125" priority="87" operator="notEqual">
      <formula>G32</formula>
    </cfRule>
    <cfRule type="cellIs" dxfId="3124" priority="88" operator="equal">
      <formula>G32</formula>
    </cfRule>
  </conditionalFormatting>
  <conditionalFormatting sqref="K33">
    <cfRule type="cellIs" dxfId="3123" priority="85" operator="notEqual">
      <formula>G33</formula>
    </cfRule>
    <cfRule type="cellIs" dxfId="3122" priority="86" operator="equal">
      <formula>G33</formula>
    </cfRule>
  </conditionalFormatting>
  <conditionalFormatting sqref="K34">
    <cfRule type="cellIs" dxfId="3121" priority="83" operator="notEqual">
      <formula>G34</formula>
    </cfRule>
    <cfRule type="cellIs" dxfId="3120" priority="84" operator="equal">
      <formula>G34</formula>
    </cfRule>
  </conditionalFormatting>
  <conditionalFormatting sqref="K35">
    <cfRule type="cellIs" dxfId="3119" priority="81" operator="notEqual">
      <formula>G35</formula>
    </cfRule>
    <cfRule type="cellIs" dxfId="3118" priority="82" operator="equal">
      <formula>G35</formula>
    </cfRule>
  </conditionalFormatting>
  <conditionalFormatting sqref="K36">
    <cfRule type="cellIs" dxfId="3117" priority="79" operator="notEqual">
      <formula>G36</formula>
    </cfRule>
    <cfRule type="cellIs" dxfId="3116" priority="80" operator="equal">
      <formula>G36</formula>
    </cfRule>
  </conditionalFormatting>
  <conditionalFormatting sqref="K37">
    <cfRule type="cellIs" dxfId="3115" priority="77" operator="notEqual">
      <formula>G37</formula>
    </cfRule>
    <cfRule type="cellIs" dxfId="3114" priority="78" operator="equal">
      <formula>G37</formula>
    </cfRule>
  </conditionalFormatting>
  <conditionalFormatting sqref="K38">
    <cfRule type="cellIs" dxfId="3113" priority="75" operator="notEqual">
      <formula>G38</formula>
    </cfRule>
    <cfRule type="cellIs" dxfId="3112" priority="76" operator="equal">
      <formula>G38</formula>
    </cfRule>
  </conditionalFormatting>
  <conditionalFormatting sqref="K39">
    <cfRule type="cellIs" dxfId="3111" priority="73" operator="notEqual">
      <formula>G39</formula>
    </cfRule>
    <cfRule type="cellIs" dxfId="3110" priority="74" operator="equal">
      <formula>G39</formula>
    </cfRule>
  </conditionalFormatting>
  <conditionalFormatting sqref="K40">
    <cfRule type="cellIs" dxfId="3109" priority="71" operator="notEqual">
      <formula>G40</formula>
    </cfRule>
    <cfRule type="cellIs" dxfId="3108" priority="72" operator="equal">
      <formula>G40</formula>
    </cfRule>
  </conditionalFormatting>
  <conditionalFormatting sqref="K41">
    <cfRule type="cellIs" dxfId="3107" priority="69" operator="notEqual">
      <formula>G41</formula>
    </cfRule>
    <cfRule type="cellIs" dxfId="3106" priority="70" operator="equal">
      <formula>G41</formula>
    </cfRule>
  </conditionalFormatting>
  <conditionalFormatting sqref="K43">
    <cfRule type="cellIs" dxfId="3105" priority="67" operator="notEqual">
      <formula>G43</formula>
    </cfRule>
    <cfRule type="cellIs" dxfId="3104" priority="68" operator="equal">
      <formula>G43</formula>
    </cfRule>
  </conditionalFormatting>
  <conditionalFormatting sqref="K44">
    <cfRule type="cellIs" dxfId="3103" priority="65" operator="notEqual">
      <formula>G44</formula>
    </cfRule>
    <cfRule type="cellIs" dxfId="3102" priority="66" operator="equal">
      <formula>G44</formula>
    </cfRule>
  </conditionalFormatting>
  <conditionalFormatting sqref="K45">
    <cfRule type="cellIs" dxfId="3101" priority="63" operator="notEqual">
      <formula>G45</formula>
    </cfRule>
    <cfRule type="cellIs" dxfId="3100" priority="64" operator="equal">
      <formula>G45</formula>
    </cfRule>
  </conditionalFormatting>
  <conditionalFormatting sqref="K46">
    <cfRule type="cellIs" dxfId="3099" priority="61" operator="notEqual">
      <formula>G46</formula>
    </cfRule>
    <cfRule type="cellIs" dxfId="3098" priority="62" operator="equal">
      <formula>G46</formula>
    </cfRule>
  </conditionalFormatting>
  <conditionalFormatting sqref="K47">
    <cfRule type="cellIs" dxfId="3097" priority="59" operator="notEqual">
      <formula>G47</formula>
    </cfRule>
    <cfRule type="cellIs" dxfId="3096" priority="60" operator="equal">
      <formula>G47</formula>
    </cfRule>
  </conditionalFormatting>
  <conditionalFormatting sqref="K48">
    <cfRule type="cellIs" dxfId="3095" priority="57" operator="notEqual">
      <formula>G48</formula>
    </cfRule>
    <cfRule type="cellIs" dxfId="3094" priority="58" operator="equal">
      <formula>G48</formula>
    </cfRule>
  </conditionalFormatting>
  <conditionalFormatting sqref="K49">
    <cfRule type="cellIs" dxfId="3093" priority="55" operator="notEqual">
      <formula>G49</formula>
    </cfRule>
    <cfRule type="cellIs" dxfId="3092" priority="56" operator="equal">
      <formula>G49</formula>
    </cfRule>
  </conditionalFormatting>
  <conditionalFormatting sqref="K50">
    <cfRule type="cellIs" dxfId="3091" priority="53" operator="notEqual">
      <formula>G50</formula>
    </cfRule>
    <cfRule type="cellIs" dxfId="3090" priority="54" operator="equal">
      <formula>G50</formula>
    </cfRule>
  </conditionalFormatting>
  <conditionalFormatting sqref="K51">
    <cfRule type="cellIs" dxfId="3089" priority="51" operator="notEqual">
      <formula>G51</formula>
    </cfRule>
    <cfRule type="cellIs" dxfId="3088" priority="52" operator="equal">
      <formula>G51</formula>
    </cfRule>
  </conditionalFormatting>
  <conditionalFormatting sqref="K52">
    <cfRule type="cellIs" dxfId="3087" priority="49" operator="notEqual">
      <formula>G52</formula>
    </cfRule>
    <cfRule type="cellIs" dxfId="3086" priority="50" operator="equal">
      <formula>G52</formula>
    </cfRule>
  </conditionalFormatting>
  <conditionalFormatting sqref="K53">
    <cfRule type="cellIs" dxfId="3085" priority="47" operator="notEqual">
      <formula>G53</formula>
    </cfRule>
    <cfRule type="cellIs" dxfId="3084" priority="48" operator="equal">
      <formula>G53</formula>
    </cfRule>
  </conditionalFormatting>
  <conditionalFormatting sqref="K54">
    <cfRule type="cellIs" dxfId="3083" priority="45" operator="notEqual">
      <formula>G54</formula>
    </cfRule>
    <cfRule type="cellIs" dxfId="3082" priority="46" operator="equal">
      <formula>G54</formula>
    </cfRule>
  </conditionalFormatting>
  <conditionalFormatting sqref="K55">
    <cfRule type="cellIs" dxfId="3081" priority="43" operator="notEqual">
      <formula>G55</formula>
    </cfRule>
    <cfRule type="cellIs" dxfId="3080" priority="44" operator="equal">
      <formula>G55</formula>
    </cfRule>
  </conditionalFormatting>
  <conditionalFormatting sqref="K56">
    <cfRule type="cellIs" dxfId="3079" priority="41" operator="notEqual">
      <formula>G56</formula>
    </cfRule>
    <cfRule type="cellIs" dxfId="3078" priority="42" operator="equal">
      <formula>G56</formula>
    </cfRule>
  </conditionalFormatting>
  <conditionalFormatting sqref="K57">
    <cfRule type="cellIs" dxfId="3077" priority="39" operator="notEqual">
      <formula>G57</formula>
    </cfRule>
    <cfRule type="cellIs" dxfId="3076" priority="40" operator="equal">
      <formula>G57</formula>
    </cfRule>
  </conditionalFormatting>
  <conditionalFormatting sqref="K58">
    <cfRule type="cellIs" dxfId="3075" priority="37" operator="notEqual">
      <formula>G58</formula>
    </cfRule>
    <cfRule type="cellIs" dxfId="3074" priority="38" operator="equal">
      <formula>G58</formula>
    </cfRule>
  </conditionalFormatting>
  <conditionalFormatting sqref="K59">
    <cfRule type="cellIs" dxfId="3073" priority="35" operator="notEqual">
      <formula>G59</formula>
    </cfRule>
    <cfRule type="cellIs" dxfId="3072" priority="36" operator="equal">
      <formula>G59</formula>
    </cfRule>
  </conditionalFormatting>
  <conditionalFormatting sqref="K60">
    <cfRule type="cellIs" dxfId="3071" priority="33" operator="notEqual">
      <formula>G60</formula>
    </cfRule>
    <cfRule type="cellIs" dxfId="3070" priority="34" operator="equal">
      <formula>G60</formula>
    </cfRule>
  </conditionalFormatting>
  <conditionalFormatting sqref="K61">
    <cfRule type="cellIs" dxfId="3069" priority="31" operator="notEqual">
      <formula>G61</formula>
    </cfRule>
    <cfRule type="cellIs" dxfId="3068" priority="32" operator="equal">
      <formula>G61</formula>
    </cfRule>
  </conditionalFormatting>
  <conditionalFormatting sqref="K62">
    <cfRule type="cellIs" dxfId="3067" priority="29" operator="notEqual">
      <formula>G62</formula>
    </cfRule>
    <cfRule type="cellIs" dxfId="3066" priority="30" operator="equal">
      <formula>G62</formula>
    </cfRule>
  </conditionalFormatting>
  <conditionalFormatting sqref="K63">
    <cfRule type="cellIs" dxfId="3065" priority="27" operator="notEqual">
      <formula>G63</formula>
    </cfRule>
    <cfRule type="cellIs" dxfId="3064" priority="28" operator="equal">
      <formula>G63</formula>
    </cfRule>
  </conditionalFormatting>
  <conditionalFormatting sqref="K67">
    <cfRule type="cellIs" dxfId="3063" priority="25" operator="notEqual">
      <formula>G67</formula>
    </cfRule>
    <cfRule type="cellIs" dxfId="3062" priority="26" operator="equal">
      <formula>G67</formula>
    </cfRule>
  </conditionalFormatting>
  <conditionalFormatting sqref="K68">
    <cfRule type="cellIs" dxfId="3061" priority="23" operator="notEqual">
      <formula>G68</formula>
    </cfRule>
    <cfRule type="cellIs" dxfId="3060" priority="24" operator="equal">
      <formula>G68</formula>
    </cfRule>
  </conditionalFormatting>
  <conditionalFormatting sqref="K69">
    <cfRule type="cellIs" dxfId="3059" priority="21" operator="notEqual">
      <formula>G69</formula>
    </cfRule>
    <cfRule type="cellIs" dxfId="3058" priority="22" operator="equal">
      <formula>G69</formula>
    </cfRule>
  </conditionalFormatting>
  <conditionalFormatting sqref="K71">
    <cfRule type="cellIs" dxfId="3057" priority="19" operator="notEqual">
      <formula>G71</formula>
    </cfRule>
    <cfRule type="cellIs" dxfId="3056" priority="20" operator="equal">
      <formula>G71</formula>
    </cfRule>
  </conditionalFormatting>
  <conditionalFormatting sqref="K72">
    <cfRule type="cellIs" dxfId="3055" priority="17" operator="notEqual">
      <formula>G72</formula>
    </cfRule>
    <cfRule type="cellIs" dxfId="3054" priority="18" operator="equal">
      <formula>G72</formula>
    </cfRule>
  </conditionalFormatting>
  <conditionalFormatting sqref="K73">
    <cfRule type="cellIs" dxfId="3053" priority="15" operator="notEqual">
      <formula>G73</formula>
    </cfRule>
    <cfRule type="cellIs" dxfId="3052" priority="16" operator="equal">
      <formula>G73</formula>
    </cfRule>
  </conditionalFormatting>
  <conditionalFormatting sqref="K76">
    <cfRule type="cellIs" dxfId="3051" priority="13" operator="notEqual">
      <formula>G76</formula>
    </cfRule>
    <cfRule type="cellIs" dxfId="3050" priority="14" operator="equal">
      <formula>G76</formula>
    </cfRule>
  </conditionalFormatting>
  <conditionalFormatting sqref="K9">
    <cfRule type="cellIs" dxfId="3049" priority="131" operator="notEqual">
      <formula>G9</formula>
    </cfRule>
    <cfRule type="cellIs" dxfId="3048" priority="132" operator="equal">
      <formula>G9</formula>
    </cfRule>
  </conditionalFormatting>
  <conditionalFormatting sqref="K10">
    <cfRule type="cellIs" dxfId="3047" priority="129" operator="notEqual">
      <formula>G10</formula>
    </cfRule>
    <cfRule type="cellIs" dxfId="3046" priority="130" operator="equal">
      <formula>G10</formula>
    </cfRule>
  </conditionalFormatting>
  <conditionalFormatting sqref="K11">
    <cfRule type="cellIs" dxfId="3045" priority="127" operator="notEqual">
      <formula>G11</formula>
    </cfRule>
    <cfRule type="cellIs" dxfId="3044" priority="128" operator="equal">
      <formula>G11</formula>
    </cfRule>
  </conditionalFormatting>
  <conditionalFormatting sqref="K12">
    <cfRule type="cellIs" dxfId="3043" priority="125" operator="notEqual">
      <formula>G12</formula>
    </cfRule>
    <cfRule type="cellIs" dxfId="3042" priority="126" operator="equal">
      <formula>G12</formula>
    </cfRule>
  </conditionalFormatting>
  <conditionalFormatting sqref="K13">
    <cfRule type="cellIs" dxfId="3041" priority="123" operator="notEqual">
      <formula>G13</formula>
    </cfRule>
    <cfRule type="cellIs" dxfId="3040" priority="124" operator="equal">
      <formula>G13</formula>
    </cfRule>
  </conditionalFormatting>
  <conditionalFormatting sqref="K14">
    <cfRule type="cellIs" dxfId="3039" priority="121" operator="notEqual">
      <formula>G14</formula>
    </cfRule>
    <cfRule type="cellIs" dxfId="3038" priority="122" operator="equal">
      <formula>G14</formula>
    </cfRule>
  </conditionalFormatting>
  <conditionalFormatting sqref="G76">
    <cfRule type="cellIs" dxfId="3037" priority="11" operator="notEqual">
      <formula>$G$77</formula>
    </cfRule>
    <cfRule type="cellIs" dxfId="303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C24E1224-D515-4A87-A49D-E275BB9F7E81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EB5749B-2765-4EB8-A270-6468A99E5D19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6773989-62C0-44D8-A33E-32313AF5DE8D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D4AAA7D4-B612-48FD-935D-7DDBDC2745E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964F969-157F-4CE6-99BA-F2250E67F656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B5541E0-0DD4-44C3-920A-75F6A30DC268}">
            <xm:f>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Detail'!#REF!+'D:\Finance\Work\Reports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614E735D-5A15-43B3-9E91-A67552A632D0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ABD8484-8D37-4E53-9FFC-65FF3C896BB7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0202D52-E30E-4BD8-8A1C-35E4620BC76E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A60BC78-EA85-4765-85A8-A549FDE77D12}">
            <xm:f>'D:\Finance\Work\Reports &amp; Surveys\Cost Analysis\Cost Analysis - 2012-2013\Received from Colleges\Daytona\Original\[Daytona SC CA2 Report 2012-13 10-18-13.xlsx]CA2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3549428</v>
      </c>
      <c r="H8" s="10"/>
      <c r="I8" s="90">
        <v>2016010</v>
      </c>
      <c r="J8" s="90">
        <v>1533418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2682</v>
      </c>
      <c r="H10" s="17" t="s">
        <v>15</v>
      </c>
      <c r="I10" s="91">
        <v>2682</v>
      </c>
      <c r="J10" s="91"/>
      <c r="K10" s="90">
        <v>2682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1128851</v>
      </c>
      <c r="H11" s="17" t="s">
        <v>15</v>
      </c>
      <c r="I11" s="91">
        <v>1128851</v>
      </c>
      <c r="J11" s="91"/>
      <c r="K11" s="90">
        <v>1128851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153971</v>
      </c>
      <c r="H12" s="17" t="s">
        <v>24</v>
      </c>
      <c r="I12" s="91"/>
      <c r="J12" s="91">
        <v>153971</v>
      </c>
      <c r="K12" s="90">
        <v>153971</v>
      </c>
      <c r="L12" s="18" t="s">
        <v>299</v>
      </c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448527</v>
      </c>
      <c r="H13" s="17" t="s">
        <v>15</v>
      </c>
      <c r="I13" s="91">
        <v>448527</v>
      </c>
      <c r="J13" s="91"/>
      <c r="K13" s="90">
        <v>448527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919585</v>
      </c>
      <c r="H14" s="17" t="s">
        <v>24</v>
      </c>
      <c r="I14" s="91"/>
      <c r="J14" s="91">
        <v>919585</v>
      </c>
      <c r="K14" s="90">
        <v>919585</v>
      </c>
      <c r="L14" s="18" t="s">
        <v>300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459862</v>
      </c>
      <c r="H18" s="17" t="s">
        <v>24</v>
      </c>
      <c r="I18" s="91"/>
      <c r="J18" s="91">
        <v>459862</v>
      </c>
      <c r="K18" s="90">
        <v>459862</v>
      </c>
      <c r="L18" s="18" t="s">
        <v>301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435950</v>
      </c>
      <c r="H20" s="17" t="s">
        <v>15</v>
      </c>
      <c r="I20" s="91">
        <v>435950</v>
      </c>
      <c r="J20" s="91"/>
      <c r="K20" s="90">
        <v>435950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2696514</v>
      </c>
      <c r="H25" s="10"/>
      <c r="I25" s="90">
        <v>1108503</v>
      </c>
      <c r="J25" s="90">
        <v>1588011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2621134</v>
      </c>
      <c r="H28" s="17" t="s">
        <v>59</v>
      </c>
      <c r="I28" s="91">
        <v>1095337</v>
      </c>
      <c r="J28" s="91">
        <v>1525797</v>
      </c>
      <c r="K28" s="90">
        <v>2621134</v>
      </c>
      <c r="L28" s="18" t="s">
        <v>302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13166</v>
      </c>
      <c r="H36" s="17" t="s">
        <v>15</v>
      </c>
      <c r="I36" s="91">
        <v>13166</v>
      </c>
      <c r="J36" s="91"/>
      <c r="K36" s="90">
        <v>13166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62214</v>
      </c>
      <c r="H40" s="17" t="s">
        <v>24</v>
      </c>
      <c r="I40" s="91"/>
      <c r="J40" s="91">
        <v>62214</v>
      </c>
      <c r="K40" s="90">
        <v>62214</v>
      </c>
      <c r="L40" s="18" t="s">
        <v>264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4400885</v>
      </c>
      <c r="H42" s="10"/>
      <c r="I42" s="90">
        <v>2198120</v>
      </c>
      <c r="J42" s="90">
        <v>2202765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1169705</v>
      </c>
      <c r="H43" s="17" t="s">
        <v>59</v>
      </c>
      <c r="I43" s="91">
        <v>292426</v>
      </c>
      <c r="J43" s="91">
        <v>877279</v>
      </c>
      <c r="K43" s="90">
        <v>1169705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1334614</v>
      </c>
      <c r="H47" s="17" t="s">
        <v>15</v>
      </c>
      <c r="I47" s="91">
        <v>1334614</v>
      </c>
      <c r="J47" s="91"/>
      <c r="K47" s="90">
        <v>1334614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173759</v>
      </c>
      <c r="H49" s="17" t="s">
        <v>15</v>
      </c>
      <c r="I49" s="91">
        <v>173759</v>
      </c>
      <c r="J49" s="91"/>
      <c r="K49" s="90">
        <v>173759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198721</v>
      </c>
      <c r="H53" s="17" t="s">
        <v>15</v>
      </c>
      <c r="I53" s="91">
        <v>198721</v>
      </c>
      <c r="J53" s="91"/>
      <c r="K53" s="90">
        <v>198721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168021</v>
      </c>
      <c r="H54" s="17" t="s">
        <v>15</v>
      </c>
      <c r="I54" s="91">
        <v>168021</v>
      </c>
      <c r="J54" s="91"/>
      <c r="K54" s="90">
        <v>168021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493077</v>
      </c>
      <c r="H55" s="17" t="s">
        <v>24</v>
      </c>
      <c r="I55" s="91"/>
      <c r="J55" s="91">
        <v>493077</v>
      </c>
      <c r="K55" s="90">
        <v>493077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811595</v>
      </c>
      <c r="H62" s="17" t="s">
        <v>59</v>
      </c>
      <c r="I62" s="91">
        <v>30579</v>
      </c>
      <c r="J62" s="91">
        <v>781016</v>
      </c>
      <c r="K62" s="90">
        <v>811595</v>
      </c>
      <c r="L62" s="18" t="s">
        <v>215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51393</v>
      </c>
      <c r="H63" s="17" t="s">
        <v>24</v>
      </c>
      <c r="I63" s="91"/>
      <c r="J63" s="91">
        <v>51393</v>
      </c>
      <c r="K63" s="90">
        <v>51393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1027688</v>
      </c>
      <c r="H70" s="10"/>
      <c r="I70" s="90">
        <v>213886</v>
      </c>
      <c r="J70" s="90">
        <v>813802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25552</v>
      </c>
      <c r="H71" s="17" t="s">
        <v>24</v>
      </c>
      <c r="I71" s="91"/>
      <c r="J71" s="91">
        <v>25552</v>
      </c>
      <c r="K71" s="90">
        <v>25552</v>
      </c>
      <c r="L71" s="18" t="s">
        <v>216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625417</v>
      </c>
      <c r="H72" s="17" t="s">
        <v>59</v>
      </c>
      <c r="I72" s="91">
        <v>213886</v>
      </c>
      <c r="J72" s="91">
        <v>411531</v>
      </c>
      <c r="K72" s="90">
        <v>625417</v>
      </c>
      <c r="L72" s="18" t="s">
        <v>303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376719</v>
      </c>
      <c r="H73" s="17" t="s">
        <v>24</v>
      </c>
      <c r="I73" s="91"/>
      <c r="J73" s="91">
        <v>376719</v>
      </c>
      <c r="K73" s="90">
        <v>376719</v>
      </c>
      <c r="L73" s="18" t="s">
        <v>217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11674515</v>
      </c>
      <c r="H76" s="26"/>
      <c r="I76" s="94">
        <v>5536519</v>
      </c>
      <c r="J76" s="94">
        <v>6137996</v>
      </c>
      <c r="K76" s="90">
        <v>11674515</v>
      </c>
      <c r="L76" s="27"/>
    </row>
    <row r="77" spans="1:12" ht="15.75" x14ac:dyDescent="0.25">
      <c r="F77" s="83" t="s">
        <v>200</v>
      </c>
      <c r="G77" s="95">
        <v>11674515</v>
      </c>
      <c r="H77" s="14"/>
      <c r="I77" s="85">
        <v>0.47423974357821286</v>
      </c>
      <c r="J77" s="85">
        <v>0.52576025642178714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66474192.999999985</v>
      </c>
      <c r="J83" s="87">
        <v>8.3288246914106967E-2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025" priority="119" operator="notEqual">
      <formula>G15</formula>
    </cfRule>
    <cfRule type="cellIs" dxfId="3024" priority="120" operator="equal">
      <formula>G15</formula>
    </cfRule>
  </conditionalFormatting>
  <conditionalFormatting sqref="K16">
    <cfRule type="cellIs" dxfId="3023" priority="117" operator="notEqual">
      <formula>G16</formula>
    </cfRule>
    <cfRule type="cellIs" dxfId="3022" priority="118" operator="equal">
      <formula>G16</formula>
    </cfRule>
  </conditionalFormatting>
  <conditionalFormatting sqref="K17">
    <cfRule type="cellIs" dxfId="3021" priority="115" operator="notEqual">
      <formula>G17</formula>
    </cfRule>
    <cfRule type="cellIs" dxfId="3020" priority="116" operator="equal">
      <formula>G17</formula>
    </cfRule>
  </conditionalFormatting>
  <conditionalFormatting sqref="K18">
    <cfRule type="cellIs" dxfId="3019" priority="113" operator="notEqual">
      <formula>G18</formula>
    </cfRule>
    <cfRule type="cellIs" dxfId="3018" priority="114" operator="equal">
      <formula>G18</formula>
    </cfRule>
  </conditionalFormatting>
  <conditionalFormatting sqref="K19">
    <cfRule type="cellIs" dxfId="3017" priority="111" operator="notEqual">
      <formula>G19</formula>
    </cfRule>
    <cfRule type="cellIs" dxfId="3016" priority="112" operator="equal">
      <formula>G19</formula>
    </cfRule>
  </conditionalFormatting>
  <conditionalFormatting sqref="K20">
    <cfRule type="cellIs" dxfId="3015" priority="109" operator="notEqual">
      <formula>G20</formula>
    </cfRule>
    <cfRule type="cellIs" dxfId="3014" priority="110" operator="equal">
      <formula>G20</formula>
    </cfRule>
  </conditionalFormatting>
  <conditionalFormatting sqref="K21">
    <cfRule type="cellIs" dxfId="3013" priority="107" operator="notEqual">
      <formula>G21</formula>
    </cfRule>
    <cfRule type="cellIs" dxfId="3012" priority="108" operator="equal">
      <formula>G21</formula>
    </cfRule>
  </conditionalFormatting>
  <conditionalFormatting sqref="K22">
    <cfRule type="cellIs" dxfId="3011" priority="105" operator="notEqual">
      <formula>G22</formula>
    </cfRule>
    <cfRule type="cellIs" dxfId="3010" priority="106" operator="equal">
      <formula>G22</formula>
    </cfRule>
  </conditionalFormatting>
  <conditionalFormatting sqref="K23">
    <cfRule type="cellIs" dxfId="3009" priority="103" operator="notEqual">
      <formula>G23</formula>
    </cfRule>
    <cfRule type="cellIs" dxfId="3008" priority="104" operator="equal">
      <formula>G23</formula>
    </cfRule>
  </conditionalFormatting>
  <conditionalFormatting sqref="K24">
    <cfRule type="cellIs" dxfId="3007" priority="101" operator="notEqual">
      <formula>G24</formula>
    </cfRule>
    <cfRule type="cellIs" dxfId="3006" priority="102" operator="equal">
      <formula>G24</formula>
    </cfRule>
  </conditionalFormatting>
  <conditionalFormatting sqref="K26">
    <cfRule type="cellIs" dxfId="3005" priority="99" operator="notEqual">
      <formula>G26</formula>
    </cfRule>
    <cfRule type="cellIs" dxfId="3004" priority="100" operator="equal">
      <formula>G26</formula>
    </cfRule>
  </conditionalFormatting>
  <conditionalFormatting sqref="K27">
    <cfRule type="cellIs" dxfId="3003" priority="97" operator="notEqual">
      <formula>G27</formula>
    </cfRule>
    <cfRule type="cellIs" dxfId="3002" priority="98" operator="equal">
      <formula>G27</formula>
    </cfRule>
  </conditionalFormatting>
  <conditionalFormatting sqref="K28">
    <cfRule type="cellIs" dxfId="3001" priority="95" operator="notEqual">
      <formula>G28</formula>
    </cfRule>
    <cfRule type="cellIs" dxfId="3000" priority="96" operator="equal">
      <formula>G28</formula>
    </cfRule>
  </conditionalFormatting>
  <conditionalFormatting sqref="K29">
    <cfRule type="cellIs" dxfId="2999" priority="93" operator="notEqual">
      <formula>G29</formula>
    </cfRule>
    <cfRule type="cellIs" dxfId="2998" priority="94" operator="equal">
      <formula>G29</formula>
    </cfRule>
  </conditionalFormatting>
  <conditionalFormatting sqref="K30">
    <cfRule type="cellIs" dxfId="2997" priority="91" operator="notEqual">
      <formula>G30</formula>
    </cfRule>
    <cfRule type="cellIs" dxfId="2996" priority="92" operator="equal">
      <formula>G30</formula>
    </cfRule>
  </conditionalFormatting>
  <conditionalFormatting sqref="K31">
    <cfRule type="cellIs" dxfId="2995" priority="89" operator="notEqual">
      <formula>G31</formula>
    </cfRule>
    <cfRule type="cellIs" dxfId="2994" priority="90" operator="equal">
      <formula>G31</formula>
    </cfRule>
  </conditionalFormatting>
  <conditionalFormatting sqref="K32">
    <cfRule type="cellIs" dxfId="2993" priority="87" operator="notEqual">
      <formula>G32</formula>
    </cfRule>
    <cfRule type="cellIs" dxfId="2992" priority="88" operator="equal">
      <formula>G32</formula>
    </cfRule>
  </conditionalFormatting>
  <conditionalFormatting sqref="K33">
    <cfRule type="cellIs" dxfId="2991" priority="85" operator="notEqual">
      <formula>G33</formula>
    </cfRule>
    <cfRule type="cellIs" dxfId="2990" priority="86" operator="equal">
      <formula>G33</formula>
    </cfRule>
  </conditionalFormatting>
  <conditionalFormatting sqref="K34">
    <cfRule type="cellIs" dxfId="2989" priority="83" operator="notEqual">
      <formula>G34</formula>
    </cfRule>
    <cfRule type="cellIs" dxfId="2988" priority="84" operator="equal">
      <formula>G34</formula>
    </cfRule>
  </conditionalFormatting>
  <conditionalFormatting sqref="K35">
    <cfRule type="cellIs" dxfId="2987" priority="81" operator="notEqual">
      <formula>G35</formula>
    </cfRule>
    <cfRule type="cellIs" dxfId="2986" priority="82" operator="equal">
      <formula>G35</formula>
    </cfRule>
  </conditionalFormatting>
  <conditionalFormatting sqref="K36">
    <cfRule type="cellIs" dxfId="2985" priority="79" operator="notEqual">
      <formula>G36</formula>
    </cfRule>
    <cfRule type="cellIs" dxfId="2984" priority="80" operator="equal">
      <formula>G36</formula>
    </cfRule>
  </conditionalFormatting>
  <conditionalFormatting sqref="K37">
    <cfRule type="cellIs" dxfId="2983" priority="77" operator="notEqual">
      <formula>G37</formula>
    </cfRule>
    <cfRule type="cellIs" dxfId="2982" priority="78" operator="equal">
      <formula>G37</formula>
    </cfRule>
  </conditionalFormatting>
  <conditionalFormatting sqref="K38">
    <cfRule type="cellIs" dxfId="2981" priority="75" operator="notEqual">
      <formula>G38</formula>
    </cfRule>
    <cfRule type="cellIs" dxfId="2980" priority="76" operator="equal">
      <formula>G38</formula>
    </cfRule>
  </conditionalFormatting>
  <conditionalFormatting sqref="K39">
    <cfRule type="cellIs" dxfId="2979" priority="73" operator="notEqual">
      <formula>G39</formula>
    </cfRule>
    <cfRule type="cellIs" dxfId="2978" priority="74" operator="equal">
      <formula>G39</formula>
    </cfRule>
  </conditionalFormatting>
  <conditionalFormatting sqref="K40">
    <cfRule type="cellIs" dxfId="2977" priority="71" operator="notEqual">
      <formula>G40</formula>
    </cfRule>
    <cfRule type="cellIs" dxfId="2976" priority="72" operator="equal">
      <formula>G40</formula>
    </cfRule>
  </conditionalFormatting>
  <conditionalFormatting sqref="K41">
    <cfRule type="cellIs" dxfId="2975" priority="69" operator="notEqual">
      <formula>G41</formula>
    </cfRule>
    <cfRule type="cellIs" dxfId="2974" priority="70" operator="equal">
      <formula>G41</formula>
    </cfRule>
  </conditionalFormatting>
  <conditionalFormatting sqref="K43">
    <cfRule type="cellIs" dxfId="2973" priority="67" operator="notEqual">
      <formula>G43</formula>
    </cfRule>
    <cfRule type="cellIs" dxfId="2972" priority="68" operator="equal">
      <formula>G43</formula>
    </cfRule>
  </conditionalFormatting>
  <conditionalFormatting sqref="K44">
    <cfRule type="cellIs" dxfId="2971" priority="65" operator="notEqual">
      <formula>G44</formula>
    </cfRule>
    <cfRule type="cellIs" dxfId="2970" priority="66" operator="equal">
      <formula>G44</formula>
    </cfRule>
  </conditionalFormatting>
  <conditionalFormatting sqref="K45">
    <cfRule type="cellIs" dxfId="2969" priority="63" operator="notEqual">
      <formula>G45</formula>
    </cfRule>
    <cfRule type="cellIs" dxfId="2968" priority="64" operator="equal">
      <formula>G45</formula>
    </cfRule>
  </conditionalFormatting>
  <conditionalFormatting sqref="K46">
    <cfRule type="cellIs" dxfId="2967" priority="61" operator="notEqual">
      <formula>G46</formula>
    </cfRule>
    <cfRule type="cellIs" dxfId="2966" priority="62" operator="equal">
      <formula>G46</formula>
    </cfRule>
  </conditionalFormatting>
  <conditionalFormatting sqref="K47">
    <cfRule type="cellIs" dxfId="2965" priority="59" operator="notEqual">
      <formula>G47</formula>
    </cfRule>
    <cfRule type="cellIs" dxfId="2964" priority="60" operator="equal">
      <formula>G47</formula>
    </cfRule>
  </conditionalFormatting>
  <conditionalFormatting sqref="K48">
    <cfRule type="cellIs" dxfId="2963" priority="57" operator="notEqual">
      <formula>G48</formula>
    </cfRule>
    <cfRule type="cellIs" dxfId="2962" priority="58" operator="equal">
      <formula>G48</formula>
    </cfRule>
  </conditionalFormatting>
  <conditionalFormatting sqref="K49">
    <cfRule type="cellIs" dxfId="2961" priority="55" operator="notEqual">
      <formula>G49</formula>
    </cfRule>
    <cfRule type="cellIs" dxfId="2960" priority="56" operator="equal">
      <formula>G49</formula>
    </cfRule>
  </conditionalFormatting>
  <conditionalFormatting sqref="K50">
    <cfRule type="cellIs" dxfId="2959" priority="53" operator="notEqual">
      <formula>G50</formula>
    </cfRule>
    <cfRule type="cellIs" dxfId="2958" priority="54" operator="equal">
      <formula>G50</formula>
    </cfRule>
  </conditionalFormatting>
  <conditionalFormatting sqref="K51">
    <cfRule type="cellIs" dxfId="2957" priority="51" operator="notEqual">
      <formula>G51</formula>
    </cfRule>
    <cfRule type="cellIs" dxfId="2956" priority="52" operator="equal">
      <formula>G51</formula>
    </cfRule>
  </conditionalFormatting>
  <conditionalFormatting sqref="K52">
    <cfRule type="cellIs" dxfId="2955" priority="49" operator="notEqual">
      <formula>G52</formula>
    </cfRule>
    <cfRule type="cellIs" dxfId="2954" priority="50" operator="equal">
      <formula>G52</formula>
    </cfRule>
  </conditionalFormatting>
  <conditionalFormatting sqref="K53">
    <cfRule type="cellIs" dxfId="2953" priority="47" operator="notEqual">
      <formula>G53</formula>
    </cfRule>
    <cfRule type="cellIs" dxfId="2952" priority="48" operator="equal">
      <formula>G53</formula>
    </cfRule>
  </conditionalFormatting>
  <conditionalFormatting sqref="K54">
    <cfRule type="cellIs" dxfId="2951" priority="45" operator="notEqual">
      <formula>G54</formula>
    </cfRule>
    <cfRule type="cellIs" dxfId="2950" priority="46" operator="equal">
      <formula>G54</formula>
    </cfRule>
  </conditionalFormatting>
  <conditionalFormatting sqref="K55">
    <cfRule type="cellIs" dxfId="2949" priority="43" operator="notEqual">
      <formula>G55</formula>
    </cfRule>
    <cfRule type="cellIs" dxfId="2948" priority="44" operator="equal">
      <formula>G55</formula>
    </cfRule>
  </conditionalFormatting>
  <conditionalFormatting sqref="K56">
    <cfRule type="cellIs" dxfId="2947" priority="41" operator="notEqual">
      <formula>G56</formula>
    </cfRule>
    <cfRule type="cellIs" dxfId="2946" priority="42" operator="equal">
      <formula>G56</formula>
    </cfRule>
  </conditionalFormatting>
  <conditionalFormatting sqref="K57">
    <cfRule type="cellIs" dxfId="2945" priority="39" operator="notEqual">
      <formula>G57</formula>
    </cfRule>
    <cfRule type="cellIs" dxfId="2944" priority="40" operator="equal">
      <formula>G57</formula>
    </cfRule>
  </conditionalFormatting>
  <conditionalFormatting sqref="K58">
    <cfRule type="cellIs" dxfId="2943" priority="37" operator="notEqual">
      <formula>G58</formula>
    </cfRule>
    <cfRule type="cellIs" dxfId="2942" priority="38" operator="equal">
      <formula>G58</formula>
    </cfRule>
  </conditionalFormatting>
  <conditionalFormatting sqref="K59">
    <cfRule type="cellIs" dxfId="2941" priority="35" operator="notEqual">
      <formula>G59</formula>
    </cfRule>
    <cfRule type="cellIs" dxfId="2940" priority="36" operator="equal">
      <formula>G59</formula>
    </cfRule>
  </conditionalFormatting>
  <conditionalFormatting sqref="K60">
    <cfRule type="cellIs" dxfId="2939" priority="33" operator="notEqual">
      <formula>G60</formula>
    </cfRule>
    <cfRule type="cellIs" dxfId="2938" priority="34" operator="equal">
      <formula>G60</formula>
    </cfRule>
  </conditionalFormatting>
  <conditionalFormatting sqref="K61">
    <cfRule type="cellIs" dxfId="2937" priority="31" operator="notEqual">
      <formula>G61</formula>
    </cfRule>
    <cfRule type="cellIs" dxfId="2936" priority="32" operator="equal">
      <formula>G61</formula>
    </cfRule>
  </conditionalFormatting>
  <conditionalFormatting sqref="K62">
    <cfRule type="cellIs" dxfId="2935" priority="29" operator="notEqual">
      <formula>G62</formula>
    </cfRule>
    <cfRule type="cellIs" dxfId="2934" priority="30" operator="equal">
      <formula>G62</formula>
    </cfRule>
  </conditionalFormatting>
  <conditionalFormatting sqref="K63">
    <cfRule type="cellIs" dxfId="2933" priority="27" operator="notEqual">
      <formula>G63</formula>
    </cfRule>
    <cfRule type="cellIs" dxfId="2932" priority="28" operator="equal">
      <formula>G63</formula>
    </cfRule>
  </conditionalFormatting>
  <conditionalFormatting sqref="K67">
    <cfRule type="cellIs" dxfId="2931" priority="25" operator="notEqual">
      <formula>G67</formula>
    </cfRule>
    <cfRule type="cellIs" dxfId="2930" priority="26" operator="equal">
      <formula>G67</formula>
    </cfRule>
  </conditionalFormatting>
  <conditionalFormatting sqref="K68">
    <cfRule type="cellIs" dxfId="2929" priority="23" operator="notEqual">
      <formula>G68</formula>
    </cfRule>
    <cfRule type="cellIs" dxfId="2928" priority="24" operator="equal">
      <formula>G68</formula>
    </cfRule>
  </conditionalFormatting>
  <conditionalFormatting sqref="K69">
    <cfRule type="cellIs" dxfId="2927" priority="21" operator="notEqual">
      <formula>G69</formula>
    </cfRule>
    <cfRule type="cellIs" dxfId="2926" priority="22" operator="equal">
      <formula>G69</formula>
    </cfRule>
  </conditionalFormatting>
  <conditionalFormatting sqref="K71">
    <cfRule type="cellIs" dxfId="2925" priority="19" operator="notEqual">
      <formula>G71</formula>
    </cfRule>
    <cfRule type="cellIs" dxfId="2924" priority="20" operator="equal">
      <formula>G71</formula>
    </cfRule>
  </conditionalFormatting>
  <conditionalFormatting sqref="K72">
    <cfRule type="cellIs" dxfId="2923" priority="17" operator="notEqual">
      <formula>G72</formula>
    </cfRule>
    <cfRule type="cellIs" dxfId="2922" priority="18" operator="equal">
      <formula>G72</formula>
    </cfRule>
  </conditionalFormatting>
  <conditionalFormatting sqref="K73">
    <cfRule type="cellIs" dxfId="2921" priority="15" operator="notEqual">
      <formula>G73</formula>
    </cfRule>
    <cfRule type="cellIs" dxfId="2920" priority="16" operator="equal">
      <formula>G73</formula>
    </cfRule>
  </conditionalFormatting>
  <conditionalFormatting sqref="K76">
    <cfRule type="cellIs" dxfId="2919" priority="13" operator="notEqual">
      <formula>G76</formula>
    </cfRule>
    <cfRule type="cellIs" dxfId="2918" priority="14" operator="equal">
      <formula>G76</formula>
    </cfRule>
  </conditionalFormatting>
  <conditionalFormatting sqref="K9">
    <cfRule type="cellIs" dxfId="2917" priority="131" operator="notEqual">
      <formula>G9</formula>
    </cfRule>
    <cfRule type="cellIs" dxfId="2916" priority="132" operator="equal">
      <formula>G9</formula>
    </cfRule>
  </conditionalFormatting>
  <conditionalFormatting sqref="K10">
    <cfRule type="cellIs" dxfId="2915" priority="129" operator="notEqual">
      <formula>G10</formula>
    </cfRule>
    <cfRule type="cellIs" dxfId="2914" priority="130" operator="equal">
      <formula>G10</formula>
    </cfRule>
  </conditionalFormatting>
  <conditionalFormatting sqref="K11">
    <cfRule type="cellIs" dxfId="2913" priority="127" operator="notEqual">
      <formula>G11</formula>
    </cfRule>
    <cfRule type="cellIs" dxfId="2912" priority="128" operator="equal">
      <formula>G11</formula>
    </cfRule>
  </conditionalFormatting>
  <conditionalFormatting sqref="K12">
    <cfRule type="cellIs" dxfId="2911" priority="125" operator="notEqual">
      <formula>G12</formula>
    </cfRule>
    <cfRule type="cellIs" dxfId="2910" priority="126" operator="equal">
      <formula>G12</formula>
    </cfRule>
  </conditionalFormatting>
  <conditionalFormatting sqref="K13">
    <cfRule type="cellIs" dxfId="2909" priority="123" operator="notEqual">
      <formula>G13</formula>
    </cfRule>
    <cfRule type="cellIs" dxfId="2908" priority="124" operator="equal">
      <formula>G13</formula>
    </cfRule>
  </conditionalFormatting>
  <conditionalFormatting sqref="K14">
    <cfRule type="cellIs" dxfId="2907" priority="121" operator="notEqual">
      <formula>G14</formula>
    </cfRule>
    <cfRule type="cellIs" dxfId="2906" priority="122" operator="equal">
      <formula>G14</formula>
    </cfRule>
  </conditionalFormatting>
  <conditionalFormatting sqref="G76">
    <cfRule type="cellIs" dxfId="2905" priority="11" operator="notEqual">
      <formula>$G$77</formula>
    </cfRule>
    <cfRule type="cellIs" dxfId="290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1AFA6313-44C6-4B87-B9AB-9683248D595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0C36424-2293-427F-8FA4-FA2B439B58F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760950F9-5D9E-4D6A-9FBF-B57850E03C0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1E82454E-2C2F-46B7-847F-EF54E128C4FC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17C658C5-D29E-46DC-BAFC-87A63F3FCDBE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0739728-DEF6-4BCA-BA46-333524E75CB6}">
            <xm:f>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Detail'!#REF!+'D:\Finance\Work\Reports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18654D-AF49-488B-97F5-6D028A5182C9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00BA9A-5795-4BBD-B8B6-3D21645AFD65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D5EAE728-02CA-4BB1-B1C4-DA106A07FC1D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87B5887-0D2C-4755-B00E-4E18B47091EE}">
            <xm:f>'D:\Finance\Work\Reports &amp; Surveys\Cost Analysis\Cost Analysis - 2012-2013\Received from Colleges\Edison\Original\[Edison State College FY13 Cost Analysis Revised 12.2.13 SRS 12-2-13.xlsx]CA2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40"/>
  <sheetViews>
    <sheetView zoomScaleNormal="100"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3" width="9.140625" style="1"/>
    <col min="14" max="14" width="21" style="1" bestFit="1" customWidth="1"/>
    <col min="15" max="15" width="7.42578125" style="1" bestFit="1" customWidth="1"/>
    <col min="16" max="16" width="20.5703125" style="1" bestFit="1" customWidth="1"/>
    <col min="17" max="17" width="20.140625" style="1" bestFit="1" customWidth="1"/>
    <col min="18" max="18" width="9.140625" style="1"/>
    <col min="19" max="19" width="17.42578125" style="1" bestFit="1" customWidth="1"/>
    <col min="20" max="20" width="16.28515625" style="1" bestFit="1" customWidth="1"/>
    <col min="21" max="21" width="17.42578125" style="1" bestFit="1" customWidth="1"/>
    <col min="22" max="16384" width="9.140625" style="1"/>
  </cols>
  <sheetData>
    <row r="1" spans="1:21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21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21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21" ht="19.5" customHeight="1" x14ac:dyDescent="0.25">
      <c r="A4" s="79" t="s">
        <v>152</v>
      </c>
      <c r="C4" s="1"/>
    </row>
    <row r="5" spans="1:21" x14ac:dyDescent="0.25">
      <c r="C5" s="1"/>
    </row>
    <row r="6" spans="1:21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  <c r="N6" s="1"/>
      <c r="O6" s="1"/>
      <c r="P6" s="1"/>
      <c r="Q6" s="1"/>
      <c r="R6" s="1"/>
    </row>
    <row r="7" spans="1:21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21" x14ac:dyDescent="0.25">
      <c r="A8" s="9"/>
      <c r="B8" s="10" t="s">
        <v>11</v>
      </c>
      <c r="C8" s="11"/>
      <c r="D8" s="14"/>
      <c r="E8" s="10" t="s">
        <v>12</v>
      </c>
      <c r="F8" s="11"/>
      <c r="G8" s="90">
        <v>5626002.2600000007</v>
      </c>
      <c r="H8" s="10"/>
      <c r="I8" s="90">
        <v>2354637.37</v>
      </c>
      <c r="J8" s="90">
        <v>3271364.89</v>
      </c>
      <c r="K8" s="90"/>
      <c r="L8" s="15"/>
      <c r="N8" s="117"/>
      <c r="O8" s="8"/>
      <c r="P8" s="117"/>
      <c r="Q8" s="117"/>
      <c r="R8" s="8"/>
      <c r="S8" s="101"/>
      <c r="T8" s="101"/>
      <c r="U8" s="101"/>
    </row>
    <row r="9" spans="1:21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  <c r="S9" s="101"/>
      <c r="T9" s="101"/>
      <c r="U9" s="101"/>
    </row>
    <row r="10" spans="1:21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9093.8700000000008</v>
      </c>
      <c r="H10" s="17" t="s">
        <v>15</v>
      </c>
      <c r="I10" s="91">
        <v>9093.8700000000008</v>
      </c>
      <c r="J10" s="91"/>
      <c r="K10" s="90">
        <v>9093.8700000000008</v>
      </c>
      <c r="L10" s="18"/>
      <c r="N10" s="118"/>
      <c r="P10" s="118"/>
      <c r="S10" s="101"/>
      <c r="T10" s="101"/>
      <c r="U10" s="101"/>
    </row>
    <row r="11" spans="1:21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749727.01</v>
      </c>
      <c r="H11" s="17" t="s">
        <v>15</v>
      </c>
      <c r="I11" s="91">
        <v>749727.01</v>
      </c>
      <c r="J11" s="91"/>
      <c r="K11" s="90">
        <v>749727.01</v>
      </c>
      <c r="L11" s="18"/>
      <c r="N11" s="118"/>
      <c r="P11" s="118"/>
      <c r="S11" s="101"/>
      <c r="T11" s="101"/>
      <c r="U11" s="101"/>
    </row>
    <row r="12" spans="1:21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  <c r="S12" s="101"/>
      <c r="T12" s="101"/>
      <c r="U12" s="101"/>
    </row>
    <row r="13" spans="1:21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977324.33000000007</v>
      </c>
      <c r="H13" s="17" t="s">
        <v>15</v>
      </c>
      <c r="I13" s="91">
        <v>977324.33000000007</v>
      </c>
      <c r="J13" s="91"/>
      <c r="K13" s="90">
        <v>977324.33000000007</v>
      </c>
      <c r="L13" s="18"/>
      <c r="N13" s="118"/>
      <c r="P13" s="118"/>
      <c r="S13" s="101"/>
      <c r="T13" s="101"/>
      <c r="U13" s="101"/>
    </row>
    <row r="14" spans="1:21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1637321.57</v>
      </c>
      <c r="H14" s="17" t="s">
        <v>24</v>
      </c>
      <c r="I14" s="91"/>
      <c r="J14" s="91">
        <v>1637321.57</v>
      </c>
      <c r="K14" s="90">
        <v>1637321.57</v>
      </c>
      <c r="L14" s="18"/>
      <c r="N14" s="118"/>
      <c r="Q14" s="118"/>
      <c r="S14" s="101"/>
      <c r="T14" s="101"/>
      <c r="U14" s="101"/>
    </row>
    <row r="15" spans="1:21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0</v>
      </c>
      <c r="H15" s="17"/>
      <c r="I15" s="91"/>
      <c r="J15" s="91"/>
      <c r="K15" s="90">
        <v>0</v>
      </c>
      <c r="L15" s="18"/>
      <c r="S15" s="101"/>
      <c r="T15" s="101"/>
      <c r="U15" s="101"/>
    </row>
    <row r="16" spans="1:21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  <c r="S16" s="101"/>
      <c r="T16" s="101"/>
      <c r="U16" s="101"/>
    </row>
    <row r="17" spans="1:21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160984.88</v>
      </c>
      <c r="H17" s="17" t="s">
        <v>24</v>
      </c>
      <c r="I17" s="91"/>
      <c r="J17" s="91">
        <v>160984.88</v>
      </c>
      <c r="K17" s="90">
        <v>160984.88</v>
      </c>
      <c r="L17" s="18"/>
      <c r="N17" s="118"/>
      <c r="Q17" s="118"/>
      <c r="S17" s="101"/>
      <c r="T17" s="101"/>
      <c r="U17" s="101"/>
    </row>
    <row r="18" spans="1:21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1472416.5</v>
      </c>
      <c r="H18" s="17" t="s">
        <v>24</v>
      </c>
      <c r="I18" s="91"/>
      <c r="J18" s="91">
        <v>1472416.5</v>
      </c>
      <c r="K18" s="90">
        <v>1472416.5</v>
      </c>
      <c r="L18" s="18"/>
      <c r="N18" s="118"/>
      <c r="Q18" s="118"/>
      <c r="S18" s="101"/>
      <c r="T18" s="101"/>
      <c r="U18" s="101"/>
    </row>
    <row r="19" spans="1:21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/>
      <c r="J19" s="92"/>
      <c r="K19" s="90">
        <v>0</v>
      </c>
      <c r="L19" s="18"/>
      <c r="N19" s="118"/>
      <c r="Q19" s="118"/>
      <c r="S19" s="101"/>
      <c r="T19" s="101"/>
      <c r="U19" s="101"/>
    </row>
    <row r="20" spans="1:21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618492.16000000003</v>
      </c>
      <c r="H20" s="17" t="s">
        <v>15</v>
      </c>
      <c r="I20" s="91">
        <v>618492.16000000003</v>
      </c>
      <c r="J20" s="91"/>
      <c r="K20" s="90">
        <v>618492.16000000003</v>
      </c>
      <c r="L20" s="18"/>
      <c r="N20" s="118"/>
      <c r="Q20" s="118"/>
      <c r="S20" s="101"/>
      <c r="T20" s="101"/>
      <c r="U20" s="101"/>
    </row>
    <row r="21" spans="1:21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0</v>
      </c>
      <c r="H21" s="17"/>
      <c r="I21" s="91"/>
      <c r="J21" s="91"/>
      <c r="K21" s="90">
        <v>0</v>
      </c>
      <c r="L21" s="18"/>
      <c r="S21" s="101"/>
      <c r="T21" s="101"/>
      <c r="U21" s="101"/>
    </row>
    <row r="22" spans="1:21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  <c r="S22" s="101"/>
      <c r="T22" s="101"/>
      <c r="U22" s="101"/>
    </row>
    <row r="23" spans="1:21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  <c r="S23" s="101"/>
      <c r="T23" s="101"/>
      <c r="U23" s="101"/>
    </row>
    <row r="24" spans="1:21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641.94000000000005</v>
      </c>
      <c r="H24" s="17" t="s">
        <v>24</v>
      </c>
      <c r="I24" s="93"/>
      <c r="J24" s="93">
        <v>641.94000000000005</v>
      </c>
      <c r="K24" s="90">
        <v>641.94000000000005</v>
      </c>
      <c r="L24" s="18"/>
      <c r="N24" s="118"/>
      <c r="Q24" s="118"/>
      <c r="S24" s="101"/>
      <c r="T24" s="101"/>
      <c r="U24" s="101"/>
    </row>
    <row r="25" spans="1:21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4849440.5</v>
      </c>
      <c r="H25" s="10"/>
      <c r="I25" s="90">
        <v>2144212.7800000003</v>
      </c>
      <c r="J25" s="90">
        <v>2705227.7199999997</v>
      </c>
      <c r="K25" s="90"/>
      <c r="L25" s="15"/>
      <c r="N25" s="118"/>
      <c r="P25" s="118"/>
      <c r="Q25" s="118"/>
      <c r="S25" s="101"/>
      <c r="T25" s="101"/>
      <c r="U25" s="101"/>
    </row>
    <row r="26" spans="1:21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  <c r="S26" s="101"/>
      <c r="T26" s="101"/>
      <c r="U26" s="101"/>
    </row>
    <row r="27" spans="1:21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/>
      <c r="J27" s="91"/>
      <c r="K27" s="90">
        <v>0</v>
      </c>
      <c r="L27" s="18"/>
      <c r="S27" s="101"/>
      <c r="T27" s="101"/>
      <c r="U27" s="101"/>
    </row>
    <row r="28" spans="1:21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0</v>
      </c>
      <c r="H28" s="17"/>
      <c r="I28" s="91"/>
      <c r="J28" s="91"/>
      <c r="K28" s="90">
        <v>0</v>
      </c>
      <c r="L28" s="18"/>
      <c r="S28" s="101"/>
      <c r="T28" s="101"/>
      <c r="U28" s="101"/>
    </row>
    <row r="29" spans="1:21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0</v>
      </c>
      <c r="H29" s="17"/>
      <c r="I29" s="91"/>
      <c r="J29" s="91"/>
      <c r="K29" s="90">
        <v>0</v>
      </c>
      <c r="L29" s="18"/>
      <c r="S29" s="101"/>
      <c r="T29" s="101"/>
      <c r="U29" s="101"/>
    </row>
    <row r="30" spans="1:21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4838832.2</v>
      </c>
      <c r="H30" s="17" t="s">
        <v>59</v>
      </c>
      <c r="I30" s="91">
        <v>2144212.7800000003</v>
      </c>
      <c r="J30" s="91">
        <v>2694619.42</v>
      </c>
      <c r="K30" s="90">
        <v>4838832.2</v>
      </c>
      <c r="L30" s="18" t="s">
        <v>304</v>
      </c>
      <c r="N30" s="118"/>
      <c r="P30" s="118"/>
      <c r="Q30" s="118"/>
      <c r="S30" s="101"/>
      <c r="T30" s="101"/>
      <c r="U30" s="101"/>
    </row>
    <row r="31" spans="1:21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0</v>
      </c>
      <c r="H31" s="17"/>
      <c r="I31" s="91"/>
      <c r="J31" s="91"/>
      <c r="K31" s="90">
        <v>0</v>
      </c>
      <c r="L31" s="18"/>
      <c r="S31" s="101"/>
      <c r="T31" s="101"/>
      <c r="U31" s="101"/>
    </row>
    <row r="32" spans="1:21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0</v>
      </c>
      <c r="H32" s="17"/>
      <c r="I32" s="91"/>
      <c r="J32" s="91"/>
      <c r="K32" s="90">
        <v>0</v>
      </c>
      <c r="L32" s="18"/>
      <c r="S32" s="101"/>
      <c r="T32" s="101"/>
      <c r="U32" s="101"/>
    </row>
    <row r="33" spans="1:21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10608.3</v>
      </c>
      <c r="H33" s="17" t="s">
        <v>24</v>
      </c>
      <c r="I33" s="91"/>
      <c r="J33" s="91">
        <v>10608.3</v>
      </c>
      <c r="K33" s="90">
        <v>10608.3</v>
      </c>
      <c r="L33" s="18"/>
      <c r="N33" s="118"/>
      <c r="P33" s="118"/>
      <c r="Q33" s="118"/>
      <c r="S33" s="101"/>
      <c r="T33" s="101"/>
      <c r="U33" s="101"/>
    </row>
    <row r="34" spans="1:21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0</v>
      </c>
      <c r="H34" s="17"/>
      <c r="I34" s="91"/>
      <c r="J34" s="91"/>
      <c r="K34" s="90">
        <v>0</v>
      </c>
      <c r="L34" s="18"/>
      <c r="S34" s="101"/>
      <c r="T34" s="101"/>
      <c r="U34" s="101"/>
    </row>
    <row r="35" spans="1:21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0</v>
      </c>
      <c r="H35" s="17"/>
      <c r="I35" s="91"/>
      <c r="J35" s="91"/>
      <c r="K35" s="90">
        <v>0</v>
      </c>
      <c r="L35" s="18"/>
      <c r="N35" s="118"/>
      <c r="P35" s="118"/>
      <c r="Q35" s="118"/>
      <c r="S35" s="101"/>
      <c r="T35" s="101"/>
      <c r="U35" s="101"/>
    </row>
    <row r="36" spans="1:21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  <c r="S36" s="101"/>
      <c r="T36" s="101"/>
      <c r="U36" s="101"/>
    </row>
    <row r="37" spans="1:21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/>
      <c r="J37" s="91"/>
      <c r="K37" s="90">
        <v>0</v>
      </c>
      <c r="L37" s="18"/>
      <c r="S37" s="101"/>
      <c r="T37" s="101"/>
      <c r="U37" s="101"/>
    </row>
    <row r="38" spans="1:21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/>
      <c r="J38" s="91"/>
      <c r="K38" s="90">
        <v>0</v>
      </c>
      <c r="L38" s="18"/>
      <c r="S38" s="101"/>
      <c r="T38" s="101"/>
      <c r="U38" s="101"/>
    </row>
    <row r="39" spans="1:21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/>
      <c r="J39" s="91"/>
      <c r="K39" s="90">
        <v>0</v>
      </c>
      <c r="L39" s="18"/>
      <c r="S39" s="101"/>
      <c r="T39" s="101"/>
      <c r="U39" s="101"/>
    </row>
    <row r="40" spans="1:21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0</v>
      </c>
      <c r="H40" s="17"/>
      <c r="I40" s="91"/>
      <c r="J40" s="91"/>
      <c r="K40" s="90">
        <v>0</v>
      </c>
      <c r="L40" s="18"/>
      <c r="S40" s="101"/>
      <c r="T40" s="101"/>
      <c r="U40" s="101"/>
    </row>
    <row r="41" spans="1:21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0</v>
      </c>
      <c r="H41" s="17"/>
      <c r="I41" s="91"/>
      <c r="J41" s="91"/>
      <c r="K41" s="90">
        <v>0</v>
      </c>
      <c r="L41" s="18"/>
      <c r="S41" s="101"/>
      <c r="T41" s="101"/>
      <c r="U41" s="101"/>
    </row>
    <row r="42" spans="1:21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10329343.329999998</v>
      </c>
      <c r="H42" s="10"/>
      <c r="I42" s="90">
        <v>2516917.84</v>
      </c>
      <c r="J42" s="90">
        <v>7812425.4899999993</v>
      </c>
      <c r="K42" s="90"/>
      <c r="L42" s="15"/>
      <c r="N42" s="118"/>
      <c r="P42" s="118"/>
      <c r="Q42" s="118"/>
      <c r="S42" s="101"/>
      <c r="T42" s="101"/>
      <c r="U42" s="101"/>
    </row>
    <row r="43" spans="1:21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  <c r="S43" s="101"/>
      <c r="T43" s="101"/>
      <c r="U43" s="101"/>
    </row>
    <row r="44" spans="1:21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5139358.21</v>
      </c>
      <c r="H44" s="17" t="s">
        <v>24</v>
      </c>
      <c r="I44" s="91"/>
      <c r="J44" s="91">
        <v>5139358.21</v>
      </c>
      <c r="K44" s="90">
        <v>5139358.21</v>
      </c>
      <c r="L44" s="18"/>
      <c r="N44" s="118"/>
      <c r="Q44" s="118"/>
      <c r="S44" s="101"/>
      <c r="T44" s="101"/>
      <c r="U44" s="101"/>
    </row>
    <row r="45" spans="1:21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0</v>
      </c>
      <c r="H45" s="17"/>
      <c r="I45" s="91"/>
      <c r="J45" s="91"/>
      <c r="K45" s="90">
        <v>0</v>
      </c>
      <c r="L45" s="18"/>
      <c r="S45" s="101"/>
      <c r="T45" s="101"/>
      <c r="U45" s="101"/>
    </row>
    <row r="46" spans="1:21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436835.21</v>
      </c>
      <c r="H46" s="17" t="s">
        <v>24</v>
      </c>
      <c r="I46" s="91"/>
      <c r="J46" s="91">
        <v>436835.21</v>
      </c>
      <c r="K46" s="90">
        <v>436835.21</v>
      </c>
      <c r="L46" s="18"/>
      <c r="N46" s="118"/>
      <c r="Q46" s="118"/>
      <c r="S46" s="101"/>
      <c r="T46" s="101"/>
      <c r="U46" s="101"/>
    </row>
    <row r="47" spans="1:21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1852033.5599999998</v>
      </c>
      <c r="H47" s="17" t="s">
        <v>15</v>
      </c>
      <c r="I47" s="91">
        <v>1852033.5599999998</v>
      </c>
      <c r="J47" s="91"/>
      <c r="K47" s="90">
        <v>1852033.5599999998</v>
      </c>
      <c r="L47" s="18"/>
      <c r="N47" s="118"/>
      <c r="P47" s="118"/>
      <c r="S47" s="101"/>
      <c r="T47" s="101"/>
      <c r="U47" s="101"/>
    </row>
    <row r="48" spans="1:21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610609.85</v>
      </c>
      <c r="H48" s="17" t="s">
        <v>15</v>
      </c>
      <c r="I48" s="91">
        <v>610609.85</v>
      </c>
      <c r="J48" s="91"/>
      <c r="K48" s="90">
        <v>610609.85</v>
      </c>
      <c r="L48" s="18"/>
      <c r="S48" s="101"/>
      <c r="T48" s="101"/>
      <c r="U48" s="101"/>
    </row>
    <row r="49" spans="1:21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0</v>
      </c>
      <c r="H49" s="17"/>
      <c r="I49" s="91"/>
      <c r="J49" s="91"/>
      <c r="K49" s="90">
        <v>0</v>
      </c>
      <c r="L49" s="18"/>
      <c r="N49" s="118"/>
      <c r="P49" s="118"/>
      <c r="S49" s="101"/>
      <c r="T49" s="101"/>
      <c r="U49" s="101"/>
    </row>
    <row r="50" spans="1:21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0</v>
      </c>
      <c r="H50" s="17"/>
      <c r="I50" s="91"/>
      <c r="J50" s="91"/>
      <c r="K50" s="90">
        <v>0</v>
      </c>
      <c r="L50" s="18"/>
      <c r="S50" s="101"/>
      <c r="T50" s="101"/>
      <c r="U50" s="101"/>
    </row>
    <row r="51" spans="1:21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/>
      <c r="J51" s="91"/>
      <c r="K51" s="90">
        <v>0</v>
      </c>
      <c r="L51" s="18"/>
      <c r="S51" s="101"/>
      <c r="T51" s="101"/>
      <c r="U51" s="101"/>
    </row>
    <row r="52" spans="1:21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210150.27</v>
      </c>
      <c r="H52" s="17" t="s">
        <v>24</v>
      </c>
      <c r="I52" s="91"/>
      <c r="J52" s="91">
        <v>210150.27</v>
      </c>
      <c r="K52" s="90">
        <v>210150.27</v>
      </c>
      <c r="L52" s="18"/>
      <c r="N52" s="118"/>
      <c r="Q52" s="118"/>
      <c r="S52" s="101"/>
      <c r="T52" s="101"/>
      <c r="U52" s="101"/>
    </row>
    <row r="53" spans="1:21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0</v>
      </c>
      <c r="H53" s="17"/>
      <c r="I53" s="91"/>
      <c r="J53" s="91"/>
      <c r="K53" s="90">
        <v>0</v>
      </c>
      <c r="L53" s="18"/>
      <c r="S53" s="101"/>
      <c r="T53" s="101"/>
      <c r="U53" s="101"/>
    </row>
    <row r="54" spans="1:21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69901.97</v>
      </c>
      <c r="H54" s="17" t="s">
        <v>24</v>
      </c>
      <c r="I54" s="91"/>
      <c r="J54" s="91">
        <v>69901.97</v>
      </c>
      <c r="K54" s="90">
        <v>69901.97</v>
      </c>
      <c r="L54" s="18"/>
      <c r="N54" s="118"/>
      <c r="Q54" s="118"/>
      <c r="S54" s="101"/>
      <c r="T54" s="101"/>
      <c r="U54" s="101"/>
    </row>
    <row r="55" spans="1:21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772582.45</v>
      </c>
      <c r="H55" s="17" t="s">
        <v>24</v>
      </c>
      <c r="I55" s="91"/>
      <c r="J55" s="91">
        <v>772582.45</v>
      </c>
      <c r="K55" s="90">
        <v>772582.45</v>
      </c>
      <c r="L55" s="18"/>
      <c r="N55" s="118"/>
      <c r="Q55" s="118"/>
      <c r="S55" s="101"/>
      <c r="T55" s="101"/>
      <c r="U55" s="101"/>
    </row>
    <row r="56" spans="1:21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0</v>
      </c>
      <c r="H56" s="17"/>
      <c r="I56" s="91"/>
      <c r="J56" s="91"/>
      <c r="K56" s="90">
        <v>0</v>
      </c>
      <c r="L56" s="18"/>
      <c r="N56" s="118"/>
      <c r="Q56" s="118"/>
      <c r="S56" s="101"/>
      <c r="T56" s="101"/>
      <c r="U56" s="101"/>
    </row>
    <row r="57" spans="1:21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0</v>
      </c>
      <c r="H57" s="17"/>
      <c r="I57" s="91"/>
      <c r="J57" s="91"/>
      <c r="K57" s="90">
        <v>0</v>
      </c>
      <c r="L57" s="18"/>
      <c r="S57" s="101"/>
      <c r="T57" s="101"/>
      <c r="U57" s="101"/>
    </row>
    <row r="58" spans="1:21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/>
      <c r="J58" s="91"/>
      <c r="K58" s="90">
        <v>0</v>
      </c>
      <c r="L58" s="18"/>
      <c r="S58" s="101"/>
      <c r="T58" s="101"/>
      <c r="U58" s="101"/>
    </row>
    <row r="59" spans="1:21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443.01</v>
      </c>
      <c r="H59" s="17" t="s">
        <v>24</v>
      </c>
      <c r="I59" s="91"/>
      <c r="J59" s="91">
        <v>443.01</v>
      </c>
      <c r="K59" s="90">
        <v>443.01</v>
      </c>
      <c r="L59" s="18"/>
      <c r="S59" s="101"/>
      <c r="T59" s="101"/>
      <c r="U59" s="101"/>
    </row>
    <row r="60" spans="1:21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54274.43</v>
      </c>
      <c r="H60" s="17" t="s">
        <v>15</v>
      </c>
      <c r="I60" s="91">
        <v>54274.43</v>
      </c>
      <c r="J60" s="91"/>
      <c r="K60" s="90">
        <v>54274.43</v>
      </c>
      <c r="L60" s="18"/>
      <c r="N60" s="118"/>
      <c r="Q60" s="118"/>
      <c r="S60" s="101"/>
      <c r="T60" s="101"/>
      <c r="U60" s="101"/>
    </row>
    <row r="61" spans="1:21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202973.81</v>
      </c>
      <c r="H61" s="17" t="s">
        <v>24</v>
      </c>
      <c r="I61" s="91"/>
      <c r="J61" s="91">
        <v>202973.81</v>
      </c>
      <c r="K61" s="90">
        <v>202973.81</v>
      </c>
      <c r="L61" s="18"/>
      <c r="N61" s="118"/>
      <c r="P61" s="118"/>
      <c r="S61" s="101"/>
      <c r="T61" s="101"/>
      <c r="U61" s="101"/>
    </row>
    <row r="62" spans="1:21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883263.65999999992</v>
      </c>
      <c r="H62" s="17" t="s">
        <v>24</v>
      </c>
      <c r="I62" s="91"/>
      <c r="J62" s="91">
        <v>883263.65999999992</v>
      </c>
      <c r="K62" s="90">
        <v>883263.65999999992</v>
      </c>
      <c r="L62" s="18"/>
      <c r="N62" s="118"/>
      <c r="Q62" s="118"/>
      <c r="S62" s="101"/>
      <c r="T62" s="101"/>
      <c r="U62" s="101"/>
    </row>
    <row r="63" spans="1:21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96916.9</v>
      </c>
      <c r="H63" s="17" t="s">
        <v>24</v>
      </c>
      <c r="I63" s="91"/>
      <c r="J63" s="91">
        <v>96916.9</v>
      </c>
      <c r="K63" s="90">
        <v>96916.9</v>
      </c>
      <c r="L63" s="18"/>
      <c r="N63" s="118"/>
      <c r="Q63" s="118"/>
      <c r="S63" s="101"/>
      <c r="T63" s="101"/>
      <c r="U63" s="101"/>
    </row>
    <row r="64" spans="1:21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  <c r="S64" s="101"/>
      <c r="T64" s="101"/>
      <c r="U64" s="101"/>
    </row>
    <row r="65" spans="1:21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  <c r="S65" s="101"/>
      <c r="T65" s="101"/>
      <c r="U65" s="101"/>
    </row>
    <row r="66" spans="1:21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  <c r="S66" s="101"/>
      <c r="T66" s="101"/>
      <c r="U66" s="101"/>
    </row>
    <row r="67" spans="1:21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0</v>
      </c>
      <c r="H67" s="17"/>
      <c r="I67" s="91"/>
      <c r="J67" s="91"/>
      <c r="K67" s="90">
        <v>0</v>
      </c>
      <c r="L67" s="18"/>
      <c r="S67" s="101"/>
      <c r="T67" s="101"/>
      <c r="U67" s="101"/>
    </row>
    <row r="68" spans="1:21" x14ac:dyDescent="0.25">
      <c r="A68" s="10"/>
      <c r="B68" s="10"/>
      <c r="C68" s="11" t="s">
        <v>133</v>
      </c>
      <c r="D68" s="10"/>
      <c r="E68" s="10"/>
      <c r="F68" s="10" t="s">
        <v>134</v>
      </c>
      <c r="G68" s="91">
        <v>0</v>
      </c>
      <c r="H68" s="17"/>
      <c r="I68" s="91"/>
      <c r="J68" s="91"/>
      <c r="K68" s="90">
        <v>0</v>
      </c>
      <c r="L68" s="18"/>
      <c r="S68" s="101"/>
      <c r="T68" s="101"/>
      <c r="U68" s="101"/>
    </row>
    <row r="69" spans="1:21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0</v>
      </c>
      <c r="H69" s="17"/>
      <c r="I69" s="91"/>
      <c r="J69" s="91"/>
      <c r="K69" s="90">
        <v>0</v>
      </c>
      <c r="L69" s="18"/>
      <c r="S69" s="101"/>
      <c r="T69" s="101"/>
      <c r="U69" s="101"/>
    </row>
    <row r="70" spans="1:21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2896979.5300000003</v>
      </c>
      <c r="H70" s="10"/>
      <c r="I70" s="90">
        <v>0</v>
      </c>
      <c r="J70" s="90">
        <v>2896979.5300000003</v>
      </c>
      <c r="K70" s="90"/>
      <c r="L70" s="15"/>
      <c r="N70" s="118"/>
      <c r="Q70" s="118"/>
      <c r="S70" s="101"/>
      <c r="T70" s="101"/>
      <c r="U70" s="101"/>
    </row>
    <row r="71" spans="1:21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0</v>
      </c>
      <c r="H71" s="17"/>
      <c r="I71" s="91"/>
      <c r="J71" s="91"/>
      <c r="K71" s="90">
        <v>0</v>
      </c>
      <c r="L71" s="18"/>
      <c r="S71" s="101"/>
      <c r="T71" s="101"/>
      <c r="U71" s="101"/>
    </row>
    <row r="72" spans="1:21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1803206.9500000002</v>
      </c>
      <c r="H72" s="17" t="s">
        <v>24</v>
      </c>
      <c r="I72" s="91"/>
      <c r="J72" s="91">
        <v>1803206.9500000002</v>
      </c>
      <c r="K72" s="90">
        <v>1803206.9500000002</v>
      </c>
      <c r="L72" s="18"/>
      <c r="N72" s="118"/>
      <c r="Q72" s="118"/>
      <c r="S72" s="101"/>
      <c r="T72" s="101"/>
      <c r="U72" s="101"/>
    </row>
    <row r="73" spans="1:21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1093772.58</v>
      </c>
      <c r="H73" s="17" t="s">
        <v>24</v>
      </c>
      <c r="I73" s="91"/>
      <c r="J73" s="91">
        <v>1093772.58</v>
      </c>
      <c r="K73" s="90">
        <v>1093772.58</v>
      </c>
      <c r="L73" s="18"/>
      <c r="N73" s="118"/>
      <c r="Q73" s="118"/>
      <c r="S73" s="101"/>
      <c r="T73" s="101"/>
      <c r="U73" s="101"/>
    </row>
    <row r="74" spans="1:21" ht="15" hidden="1" customHeight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  <c r="N74" s="118"/>
      <c r="P74" s="118"/>
      <c r="Q74" s="118"/>
      <c r="S74" s="101"/>
      <c r="T74" s="101"/>
      <c r="U74" s="101"/>
    </row>
    <row r="75" spans="1:21" ht="15" hidden="1" customHeight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  <c r="S75" s="101"/>
      <c r="T75" s="101"/>
      <c r="U75" s="101"/>
    </row>
    <row r="76" spans="1:21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23701765.620000001</v>
      </c>
      <c r="H76" s="26"/>
      <c r="I76" s="94">
        <v>7015767.9900000002</v>
      </c>
      <c r="J76" s="94">
        <v>16685997.629999999</v>
      </c>
      <c r="K76" s="90">
        <v>23701765.619999997</v>
      </c>
      <c r="L76" s="27"/>
      <c r="N76" s="1"/>
      <c r="O76" s="1"/>
      <c r="P76" s="1"/>
      <c r="Q76" s="1"/>
      <c r="R76" s="1"/>
      <c r="S76" s="101"/>
      <c r="T76" s="101"/>
      <c r="U76" s="101"/>
    </row>
    <row r="77" spans="1:21" ht="15.75" x14ac:dyDescent="0.25">
      <c r="F77" s="83" t="s">
        <v>200</v>
      </c>
      <c r="G77" s="95">
        <v>23701765.620000001</v>
      </c>
      <c r="H77" s="14"/>
      <c r="I77" s="85">
        <v>0.29600191405487369</v>
      </c>
      <c r="J77" s="85">
        <v>0.70399808594512625</v>
      </c>
      <c r="K77" s="29"/>
      <c r="L77" s="30"/>
      <c r="S77" s="101"/>
      <c r="T77" s="101"/>
      <c r="U77" s="101"/>
    </row>
    <row r="78" spans="1:21" x14ac:dyDescent="0.25">
      <c r="R78" s="8"/>
    </row>
    <row r="79" spans="1:21" ht="15.75" x14ac:dyDescent="0.25">
      <c r="F79" s="86" t="s">
        <v>201</v>
      </c>
    </row>
    <row r="80" spans="1:21" hidden="1" x14ac:dyDescent="0.25">
      <c r="H80" s="1" t="s">
        <v>15</v>
      </c>
      <c r="N80" s="8"/>
      <c r="O80" s="8"/>
      <c r="P80" s="8"/>
      <c r="Q80" s="8"/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137516203.51999998</v>
      </c>
      <c r="J83" s="87">
        <v>5.1017755074802121E-2</v>
      </c>
      <c r="K83" s="88" t="s">
        <v>203</v>
      </c>
    </row>
    <row r="84" spans="3:11" x14ac:dyDescent="0.25">
      <c r="I84" s="43"/>
    </row>
    <row r="85" spans="3:11" x14ac:dyDescent="0.25">
      <c r="I85" s="10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893" priority="119" operator="notEqual">
      <formula>G15</formula>
    </cfRule>
    <cfRule type="cellIs" dxfId="2892" priority="120" operator="equal">
      <formula>G15</formula>
    </cfRule>
  </conditionalFormatting>
  <conditionalFormatting sqref="K16">
    <cfRule type="cellIs" dxfId="2891" priority="117" operator="notEqual">
      <formula>G16</formula>
    </cfRule>
    <cfRule type="cellIs" dxfId="2890" priority="118" operator="equal">
      <formula>G16</formula>
    </cfRule>
  </conditionalFormatting>
  <conditionalFormatting sqref="K17">
    <cfRule type="cellIs" dxfId="2889" priority="115" operator="notEqual">
      <formula>G17</formula>
    </cfRule>
    <cfRule type="cellIs" dxfId="2888" priority="116" operator="equal">
      <formula>G17</formula>
    </cfRule>
  </conditionalFormatting>
  <conditionalFormatting sqref="K18">
    <cfRule type="cellIs" dxfId="2887" priority="113" operator="notEqual">
      <formula>G18</formula>
    </cfRule>
    <cfRule type="cellIs" dxfId="2886" priority="114" operator="equal">
      <formula>G18</formula>
    </cfRule>
  </conditionalFormatting>
  <conditionalFormatting sqref="K19">
    <cfRule type="cellIs" dxfId="2885" priority="111" operator="notEqual">
      <formula>G19</formula>
    </cfRule>
    <cfRule type="cellIs" dxfId="2884" priority="112" operator="equal">
      <formula>G19</formula>
    </cfRule>
  </conditionalFormatting>
  <conditionalFormatting sqref="K20">
    <cfRule type="cellIs" dxfId="2883" priority="109" operator="notEqual">
      <formula>G20</formula>
    </cfRule>
    <cfRule type="cellIs" dxfId="2882" priority="110" operator="equal">
      <formula>G20</formula>
    </cfRule>
  </conditionalFormatting>
  <conditionalFormatting sqref="K21">
    <cfRule type="cellIs" dxfId="2881" priority="107" operator="notEqual">
      <formula>G21</formula>
    </cfRule>
    <cfRule type="cellIs" dxfId="2880" priority="108" operator="equal">
      <formula>G21</formula>
    </cfRule>
  </conditionalFormatting>
  <conditionalFormatting sqref="K22">
    <cfRule type="cellIs" dxfId="2879" priority="105" operator="notEqual">
      <formula>G22</formula>
    </cfRule>
    <cfRule type="cellIs" dxfId="2878" priority="106" operator="equal">
      <formula>G22</formula>
    </cfRule>
  </conditionalFormatting>
  <conditionalFormatting sqref="K23">
    <cfRule type="cellIs" dxfId="2877" priority="103" operator="notEqual">
      <formula>G23</formula>
    </cfRule>
    <cfRule type="cellIs" dxfId="2876" priority="104" operator="equal">
      <formula>G23</formula>
    </cfRule>
  </conditionalFormatting>
  <conditionalFormatting sqref="K24">
    <cfRule type="cellIs" dxfId="2875" priority="101" operator="notEqual">
      <formula>G24</formula>
    </cfRule>
    <cfRule type="cellIs" dxfId="2874" priority="102" operator="equal">
      <formula>G24</formula>
    </cfRule>
  </conditionalFormatting>
  <conditionalFormatting sqref="K26">
    <cfRule type="cellIs" dxfId="2873" priority="99" operator="notEqual">
      <formula>G26</formula>
    </cfRule>
    <cfRule type="cellIs" dxfId="2872" priority="100" operator="equal">
      <formula>G26</formula>
    </cfRule>
  </conditionalFormatting>
  <conditionalFormatting sqref="K27">
    <cfRule type="cellIs" dxfId="2871" priority="97" operator="notEqual">
      <formula>G27</formula>
    </cfRule>
    <cfRule type="cellIs" dxfId="2870" priority="98" operator="equal">
      <formula>G27</formula>
    </cfRule>
  </conditionalFormatting>
  <conditionalFormatting sqref="K28">
    <cfRule type="cellIs" dxfId="2869" priority="95" operator="notEqual">
      <formula>G28</formula>
    </cfRule>
    <cfRule type="cellIs" dxfId="2868" priority="96" operator="equal">
      <formula>G28</formula>
    </cfRule>
  </conditionalFormatting>
  <conditionalFormatting sqref="K29">
    <cfRule type="cellIs" dxfId="2867" priority="93" operator="notEqual">
      <formula>G29</formula>
    </cfRule>
    <cfRule type="cellIs" dxfId="2866" priority="94" operator="equal">
      <formula>G29</formula>
    </cfRule>
  </conditionalFormatting>
  <conditionalFormatting sqref="K30">
    <cfRule type="cellIs" dxfId="2865" priority="91" operator="notEqual">
      <formula>G30</formula>
    </cfRule>
    <cfRule type="cellIs" dxfId="2864" priority="92" operator="equal">
      <formula>G30</formula>
    </cfRule>
  </conditionalFormatting>
  <conditionalFormatting sqref="K31">
    <cfRule type="cellIs" dxfId="2863" priority="89" operator="notEqual">
      <formula>G31</formula>
    </cfRule>
    <cfRule type="cellIs" dxfId="2862" priority="90" operator="equal">
      <formula>G31</formula>
    </cfRule>
  </conditionalFormatting>
  <conditionalFormatting sqref="K32">
    <cfRule type="cellIs" dxfId="2861" priority="87" operator="notEqual">
      <formula>G32</formula>
    </cfRule>
    <cfRule type="cellIs" dxfId="2860" priority="88" operator="equal">
      <formula>G32</formula>
    </cfRule>
  </conditionalFormatting>
  <conditionalFormatting sqref="K33">
    <cfRule type="cellIs" dxfId="2859" priority="85" operator="notEqual">
      <formula>G33</formula>
    </cfRule>
    <cfRule type="cellIs" dxfId="2858" priority="86" operator="equal">
      <formula>G33</formula>
    </cfRule>
  </conditionalFormatting>
  <conditionalFormatting sqref="K34">
    <cfRule type="cellIs" dxfId="2857" priority="83" operator="notEqual">
      <formula>G34</formula>
    </cfRule>
    <cfRule type="cellIs" dxfId="2856" priority="84" operator="equal">
      <formula>G34</formula>
    </cfRule>
  </conditionalFormatting>
  <conditionalFormatting sqref="K35">
    <cfRule type="cellIs" dxfId="2855" priority="81" operator="notEqual">
      <formula>G35</formula>
    </cfRule>
    <cfRule type="cellIs" dxfId="2854" priority="82" operator="equal">
      <formula>G35</formula>
    </cfRule>
  </conditionalFormatting>
  <conditionalFormatting sqref="K36">
    <cfRule type="cellIs" dxfId="2853" priority="79" operator="notEqual">
      <formula>G36</formula>
    </cfRule>
    <cfRule type="cellIs" dxfId="2852" priority="80" operator="equal">
      <formula>G36</formula>
    </cfRule>
  </conditionalFormatting>
  <conditionalFormatting sqref="K37">
    <cfRule type="cellIs" dxfId="2851" priority="77" operator="notEqual">
      <formula>G37</formula>
    </cfRule>
    <cfRule type="cellIs" dxfId="2850" priority="78" operator="equal">
      <formula>G37</formula>
    </cfRule>
  </conditionalFormatting>
  <conditionalFormatting sqref="K38">
    <cfRule type="cellIs" dxfId="2849" priority="75" operator="notEqual">
      <formula>G38</formula>
    </cfRule>
    <cfRule type="cellIs" dxfId="2848" priority="76" operator="equal">
      <formula>G38</formula>
    </cfRule>
  </conditionalFormatting>
  <conditionalFormatting sqref="K39">
    <cfRule type="cellIs" dxfId="2847" priority="73" operator="notEqual">
      <formula>G39</formula>
    </cfRule>
    <cfRule type="cellIs" dxfId="2846" priority="74" operator="equal">
      <formula>G39</formula>
    </cfRule>
  </conditionalFormatting>
  <conditionalFormatting sqref="K40">
    <cfRule type="cellIs" dxfId="2845" priority="71" operator="notEqual">
      <formula>G40</formula>
    </cfRule>
    <cfRule type="cellIs" dxfId="2844" priority="72" operator="equal">
      <formula>G40</formula>
    </cfRule>
  </conditionalFormatting>
  <conditionalFormatting sqref="K41">
    <cfRule type="cellIs" dxfId="2843" priority="69" operator="notEqual">
      <formula>G41</formula>
    </cfRule>
    <cfRule type="cellIs" dxfId="2842" priority="70" operator="equal">
      <formula>G41</formula>
    </cfRule>
  </conditionalFormatting>
  <conditionalFormatting sqref="K43">
    <cfRule type="cellIs" dxfId="2841" priority="67" operator="notEqual">
      <formula>G43</formula>
    </cfRule>
    <cfRule type="cellIs" dxfId="2840" priority="68" operator="equal">
      <formula>G43</formula>
    </cfRule>
  </conditionalFormatting>
  <conditionalFormatting sqref="K44">
    <cfRule type="cellIs" dxfId="2839" priority="65" operator="notEqual">
      <formula>G44</formula>
    </cfRule>
    <cfRule type="cellIs" dxfId="2838" priority="66" operator="equal">
      <formula>G44</formula>
    </cfRule>
  </conditionalFormatting>
  <conditionalFormatting sqref="K45">
    <cfRule type="cellIs" dxfId="2837" priority="63" operator="notEqual">
      <formula>G45</formula>
    </cfRule>
    <cfRule type="cellIs" dxfId="2836" priority="64" operator="equal">
      <formula>G45</formula>
    </cfRule>
  </conditionalFormatting>
  <conditionalFormatting sqref="K46">
    <cfRule type="cellIs" dxfId="2835" priority="61" operator="notEqual">
      <formula>G46</formula>
    </cfRule>
    <cfRule type="cellIs" dxfId="2834" priority="62" operator="equal">
      <formula>G46</formula>
    </cfRule>
  </conditionalFormatting>
  <conditionalFormatting sqref="K47">
    <cfRule type="cellIs" dxfId="2833" priority="59" operator="notEqual">
      <formula>G47</formula>
    </cfRule>
    <cfRule type="cellIs" dxfId="2832" priority="60" operator="equal">
      <formula>G47</formula>
    </cfRule>
  </conditionalFormatting>
  <conditionalFormatting sqref="K48">
    <cfRule type="cellIs" dxfId="2831" priority="57" operator="notEqual">
      <formula>G48</formula>
    </cfRule>
    <cfRule type="cellIs" dxfId="2830" priority="58" operator="equal">
      <formula>G48</formula>
    </cfRule>
  </conditionalFormatting>
  <conditionalFormatting sqref="K49">
    <cfRule type="cellIs" dxfId="2829" priority="55" operator="notEqual">
      <formula>G49</formula>
    </cfRule>
    <cfRule type="cellIs" dxfId="2828" priority="56" operator="equal">
      <formula>G49</formula>
    </cfRule>
  </conditionalFormatting>
  <conditionalFormatting sqref="K50">
    <cfRule type="cellIs" dxfId="2827" priority="53" operator="notEqual">
      <formula>G50</formula>
    </cfRule>
    <cfRule type="cellIs" dxfId="2826" priority="54" operator="equal">
      <formula>G50</formula>
    </cfRule>
  </conditionalFormatting>
  <conditionalFormatting sqref="K51">
    <cfRule type="cellIs" dxfId="2825" priority="51" operator="notEqual">
      <formula>G51</formula>
    </cfRule>
    <cfRule type="cellIs" dxfId="2824" priority="52" operator="equal">
      <formula>G51</formula>
    </cfRule>
  </conditionalFormatting>
  <conditionalFormatting sqref="K52">
    <cfRule type="cellIs" dxfId="2823" priority="49" operator="notEqual">
      <formula>G52</formula>
    </cfRule>
    <cfRule type="cellIs" dxfId="2822" priority="50" operator="equal">
      <formula>G52</formula>
    </cfRule>
  </conditionalFormatting>
  <conditionalFormatting sqref="K53">
    <cfRule type="cellIs" dxfId="2821" priority="47" operator="notEqual">
      <formula>G53</formula>
    </cfRule>
    <cfRule type="cellIs" dxfId="2820" priority="48" operator="equal">
      <formula>G53</formula>
    </cfRule>
  </conditionalFormatting>
  <conditionalFormatting sqref="K54">
    <cfRule type="cellIs" dxfId="2819" priority="45" operator="notEqual">
      <formula>G54</formula>
    </cfRule>
    <cfRule type="cellIs" dxfId="2818" priority="46" operator="equal">
      <formula>G54</formula>
    </cfRule>
  </conditionalFormatting>
  <conditionalFormatting sqref="K55">
    <cfRule type="cellIs" dxfId="2817" priority="43" operator="notEqual">
      <formula>G55</formula>
    </cfRule>
    <cfRule type="cellIs" dxfId="2816" priority="44" operator="equal">
      <formula>G55</formula>
    </cfRule>
  </conditionalFormatting>
  <conditionalFormatting sqref="K56">
    <cfRule type="cellIs" dxfId="2815" priority="41" operator="notEqual">
      <formula>G56</formula>
    </cfRule>
    <cfRule type="cellIs" dxfId="2814" priority="42" operator="equal">
      <formula>G56</formula>
    </cfRule>
  </conditionalFormatting>
  <conditionalFormatting sqref="K57">
    <cfRule type="cellIs" dxfId="2813" priority="39" operator="notEqual">
      <formula>G57</formula>
    </cfRule>
    <cfRule type="cellIs" dxfId="2812" priority="40" operator="equal">
      <formula>G57</formula>
    </cfRule>
  </conditionalFormatting>
  <conditionalFormatting sqref="K58">
    <cfRule type="cellIs" dxfId="2811" priority="37" operator="notEqual">
      <formula>G58</formula>
    </cfRule>
    <cfRule type="cellIs" dxfId="2810" priority="38" operator="equal">
      <formula>G58</formula>
    </cfRule>
  </conditionalFormatting>
  <conditionalFormatting sqref="K59">
    <cfRule type="cellIs" dxfId="2809" priority="35" operator="notEqual">
      <formula>G59</formula>
    </cfRule>
    <cfRule type="cellIs" dxfId="2808" priority="36" operator="equal">
      <formula>G59</formula>
    </cfRule>
  </conditionalFormatting>
  <conditionalFormatting sqref="K60">
    <cfRule type="cellIs" dxfId="2807" priority="33" operator="notEqual">
      <formula>G60</formula>
    </cfRule>
    <cfRule type="cellIs" dxfId="2806" priority="34" operator="equal">
      <formula>G60</formula>
    </cfRule>
  </conditionalFormatting>
  <conditionalFormatting sqref="K61">
    <cfRule type="cellIs" dxfId="2805" priority="31" operator="notEqual">
      <formula>G61</formula>
    </cfRule>
    <cfRule type="cellIs" dxfId="2804" priority="32" operator="equal">
      <formula>G61</formula>
    </cfRule>
  </conditionalFormatting>
  <conditionalFormatting sqref="K62">
    <cfRule type="cellIs" dxfId="2803" priority="29" operator="notEqual">
      <formula>G62</formula>
    </cfRule>
    <cfRule type="cellIs" dxfId="2802" priority="30" operator="equal">
      <formula>G62</formula>
    </cfRule>
  </conditionalFormatting>
  <conditionalFormatting sqref="K63">
    <cfRule type="cellIs" dxfId="2801" priority="27" operator="notEqual">
      <formula>G63</formula>
    </cfRule>
    <cfRule type="cellIs" dxfId="2800" priority="28" operator="equal">
      <formula>G63</formula>
    </cfRule>
  </conditionalFormatting>
  <conditionalFormatting sqref="K67">
    <cfRule type="cellIs" dxfId="2799" priority="25" operator="notEqual">
      <formula>G67</formula>
    </cfRule>
    <cfRule type="cellIs" dxfId="2798" priority="26" operator="equal">
      <formula>G67</formula>
    </cfRule>
  </conditionalFormatting>
  <conditionalFormatting sqref="K68">
    <cfRule type="cellIs" dxfId="2797" priority="23" operator="notEqual">
      <formula>G68</formula>
    </cfRule>
    <cfRule type="cellIs" dxfId="2796" priority="24" operator="equal">
      <formula>G68</formula>
    </cfRule>
  </conditionalFormatting>
  <conditionalFormatting sqref="K69">
    <cfRule type="cellIs" dxfId="2795" priority="21" operator="notEqual">
      <formula>G69</formula>
    </cfRule>
    <cfRule type="cellIs" dxfId="2794" priority="22" operator="equal">
      <formula>G69</formula>
    </cfRule>
  </conditionalFormatting>
  <conditionalFormatting sqref="K71">
    <cfRule type="cellIs" dxfId="2793" priority="19" operator="notEqual">
      <formula>G71</formula>
    </cfRule>
    <cfRule type="cellIs" dxfId="2792" priority="20" operator="equal">
      <formula>G71</formula>
    </cfRule>
  </conditionalFormatting>
  <conditionalFormatting sqref="K72">
    <cfRule type="cellIs" dxfId="2791" priority="17" operator="notEqual">
      <formula>G72</formula>
    </cfRule>
    <cfRule type="cellIs" dxfId="2790" priority="18" operator="equal">
      <formula>G72</formula>
    </cfRule>
  </conditionalFormatting>
  <conditionalFormatting sqref="K73">
    <cfRule type="cellIs" dxfId="2789" priority="15" operator="notEqual">
      <formula>G73</formula>
    </cfRule>
    <cfRule type="cellIs" dxfId="2788" priority="16" operator="equal">
      <formula>G73</formula>
    </cfRule>
  </conditionalFormatting>
  <conditionalFormatting sqref="K76">
    <cfRule type="cellIs" dxfId="2787" priority="13" operator="notEqual">
      <formula>G76</formula>
    </cfRule>
    <cfRule type="cellIs" dxfId="2786" priority="14" operator="equal">
      <formula>G76</formula>
    </cfRule>
  </conditionalFormatting>
  <conditionalFormatting sqref="K9">
    <cfRule type="cellIs" dxfId="2785" priority="131" operator="notEqual">
      <formula>G9</formula>
    </cfRule>
    <cfRule type="cellIs" dxfId="2784" priority="132" operator="equal">
      <formula>G9</formula>
    </cfRule>
  </conditionalFormatting>
  <conditionalFormatting sqref="K10">
    <cfRule type="cellIs" dxfId="2783" priority="129" operator="notEqual">
      <formula>G10</formula>
    </cfRule>
    <cfRule type="cellIs" dxfId="2782" priority="130" operator="equal">
      <formula>G10</formula>
    </cfRule>
  </conditionalFormatting>
  <conditionalFormatting sqref="K11">
    <cfRule type="cellIs" dxfId="2781" priority="127" operator="notEqual">
      <formula>G11</formula>
    </cfRule>
    <cfRule type="cellIs" dxfId="2780" priority="128" operator="equal">
      <formula>G11</formula>
    </cfRule>
  </conditionalFormatting>
  <conditionalFormatting sqref="K12">
    <cfRule type="cellIs" dxfId="2779" priority="125" operator="notEqual">
      <formula>G12</formula>
    </cfRule>
    <cfRule type="cellIs" dxfId="2778" priority="126" operator="equal">
      <formula>G12</formula>
    </cfRule>
  </conditionalFormatting>
  <conditionalFormatting sqref="K13">
    <cfRule type="cellIs" dxfId="2777" priority="123" operator="notEqual">
      <formula>G13</formula>
    </cfRule>
    <cfRule type="cellIs" dxfId="2776" priority="124" operator="equal">
      <formula>G13</formula>
    </cfRule>
  </conditionalFormatting>
  <conditionalFormatting sqref="K14">
    <cfRule type="cellIs" dxfId="2775" priority="121" operator="notEqual">
      <formula>G14</formula>
    </cfRule>
    <cfRule type="cellIs" dxfId="2774" priority="122" operator="equal">
      <formula>G14</formula>
    </cfRule>
  </conditionalFormatting>
  <conditionalFormatting sqref="G76">
    <cfRule type="cellIs" dxfId="2773" priority="11" operator="notEqual">
      <formula>$G$77</formula>
    </cfRule>
    <cfRule type="cellIs" dxfId="277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A3A5C33-4F65-480C-9ACB-BB909215949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4439AE5D-E7AA-4B55-A75A-E9E148DCBA2A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0F0A8C6D-D286-468F-B119-0B286EA0F522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96855BE-F35D-45C8-AF89-04D245EE34E5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E4171AC-AE15-4E9F-8C44-78DD9AA311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C2F02E5-A6B7-45CC-99C3-194F51BA3B38}">
            <xm:f>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Detail'!#REF!+'D:\Finance\Work\Reports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5FA461-582E-42E7-AEC5-CF86EA3B7BA7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4C2F8E7-6AD8-4320-8740-B9430B8BC57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A1292B4-D822-4463-8EA4-FBC5F74AB3F0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F4182D3-30FC-4238-87F9-A3001C56FF9C}">
            <xm:f>'D:\Finance\Work\Reports &amp; Surveys\Cost Analysis\Cost Analysis - 2012-2013\Received from Colleges\FSC Jax\Original\[FSC Jacksonville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396573.54</v>
      </c>
      <c r="H8" s="122"/>
      <c r="I8" s="128">
        <v>26184.920000000002</v>
      </c>
      <c r="J8" s="128">
        <v>370388.62</v>
      </c>
      <c r="K8" s="128"/>
      <c r="L8" s="129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30"/>
      <c r="H9" s="124"/>
      <c r="I9" s="130"/>
      <c r="J9" s="130"/>
      <c r="K9" s="128">
        <v>0</v>
      </c>
      <c r="L9" s="131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3398.73</v>
      </c>
      <c r="H10" s="124" t="s">
        <v>15</v>
      </c>
      <c r="I10" s="130">
        <v>3398.73</v>
      </c>
      <c r="J10" s="130"/>
      <c r="K10" s="128">
        <v>3398.73</v>
      </c>
      <c r="L10" s="131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381611.45</v>
      </c>
      <c r="H11" s="124" t="s">
        <v>59</v>
      </c>
      <c r="I11" s="130">
        <v>22786.190000000002</v>
      </c>
      <c r="J11" s="130">
        <v>358825.26</v>
      </c>
      <c r="K11" s="128">
        <v>381611.45</v>
      </c>
      <c r="L11" s="131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30">
        <v>0</v>
      </c>
      <c r="H12" s="124"/>
      <c r="I12" s="130"/>
      <c r="J12" s="130"/>
      <c r="K12" s="128">
        <v>0</v>
      </c>
      <c r="L12" s="131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30">
        <v>0</v>
      </c>
      <c r="H13" s="124"/>
      <c r="I13" s="130"/>
      <c r="J13" s="130"/>
      <c r="K13" s="128">
        <v>0</v>
      </c>
      <c r="L13" s="131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30">
        <v>0</v>
      </c>
      <c r="H14" s="124"/>
      <c r="I14" s="130"/>
      <c r="J14" s="130"/>
      <c r="K14" s="128">
        <v>0</v>
      </c>
      <c r="L14" s="131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30">
        <v>0</v>
      </c>
      <c r="H15" s="124"/>
      <c r="I15" s="130"/>
      <c r="J15" s="130"/>
      <c r="K15" s="128">
        <v>0</v>
      </c>
      <c r="L15" s="131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30">
        <v>0</v>
      </c>
      <c r="H16" s="124"/>
      <c r="I16" s="130"/>
      <c r="J16" s="130"/>
      <c r="K16" s="128">
        <v>0</v>
      </c>
      <c r="L16" s="131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0</v>
      </c>
      <c r="H17" s="124"/>
      <c r="I17" s="130"/>
      <c r="J17" s="130"/>
      <c r="K17" s="128">
        <v>0</v>
      </c>
      <c r="L17" s="131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11563.36</v>
      </c>
      <c r="H18" s="124" t="s">
        <v>24</v>
      </c>
      <c r="I18" s="130"/>
      <c r="J18" s="130">
        <v>11563.36</v>
      </c>
      <c r="K18" s="128">
        <v>11563.36</v>
      </c>
      <c r="L18" s="131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32">
        <v>0</v>
      </c>
      <c r="H19" s="124"/>
      <c r="I19" s="132"/>
      <c r="J19" s="132"/>
      <c r="K19" s="128">
        <v>0</v>
      </c>
      <c r="L19" s="131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30">
        <v>0</v>
      </c>
      <c r="H20" s="124"/>
      <c r="I20" s="130"/>
      <c r="J20" s="130"/>
      <c r="K20" s="128">
        <v>0</v>
      </c>
      <c r="L20" s="131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30">
        <v>0</v>
      </c>
      <c r="H21" s="124"/>
      <c r="I21" s="130"/>
      <c r="J21" s="130"/>
      <c r="K21" s="128">
        <v>0</v>
      </c>
      <c r="L21" s="131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30">
        <v>0</v>
      </c>
      <c r="H22" s="124"/>
      <c r="I22" s="130"/>
      <c r="J22" s="130"/>
      <c r="K22" s="128">
        <v>0</v>
      </c>
      <c r="L22" s="131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>
        <v>0</v>
      </c>
      <c r="H23" s="124"/>
      <c r="I23" s="130"/>
      <c r="J23" s="130"/>
      <c r="K23" s="128">
        <v>0</v>
      </c>
      <c r="L23" s="131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33">
        <v>0</v>
      </c>
      <c r="H24" s="124"/>
      <c r="I24" s="133"/>
      <c r="J24" s="133"/>
      <c r="K24" s="128">
        <v>0</v>
      </c>
      <c r="L24" s="131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544207.43999999994</v>
      </c>
      <c r="H25" s="122"/>
      <c r="I25" s="128">
        <v>452363.99999999988</v>
      </c>
      <c r="J25" s="128">
        <v>91843.44</v>
      </c>
      <c r="K25" s="128"/>
      <c r="L25" s="129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30"/>
      <c r="H26" s="124"/>
      <c r="I26" s="130"/>
      <c r="J26" s="130"/>
      <c r="K26" s="128">
        <v>0</v>
      </c>
      <c r="L26" s="131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30">
        <v>230774.62999999989</v>
      </c>
      <c r="H27" s="124" t="s">
        <v>15</v>
      </c>
      <c r="I27" s="130">
        <v>230774.62999999989</v>
      </c>
      <c r="J27" s="130"/>
      <c r="K27" s="128">
        <v>230774.62999999989</v>
      </c>
      <c r="L27" s="131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30">
        <v>0</v>
      </c>
      <c r="H28" s="124"/>
      <c r="I28" s="130"/>
      <c r="J28" s="130"/>
      <c r="K28" s="128">
        <v>0</v>
      </c>
      <c r="L28" s="131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30">
        <v>0</v>
      </c>
      <c r="H29" s="124"/>
      <c r="I29" s="130"/>
      <c r="J29" s="130"/>
      <c r="K29" s="128">
        <v>0</v>
      </c>
      <c r="L29" s="131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30">
        <v>243106.21000000002</v>
      </c>
      <c r="H30" s="124" t="s">
        <v>59</v>
      </c>
      <c r="I30" s="130">
        <v>221589.37000000002</v>
      </c>
      <c r="J30" s="130">
        <v>21516.84</v>
      </c>
      <c r="K30" s="128">
        <v>243106.21000000002</v>
      </c>
      <c r="L30" s="131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30">
        <v>0</v>
      </c>
      <c r="H31" s="124"/>
      <c r="I31" s="130"/>
      <c r="J31" s="130"/>
      <c r="K31" s="128">
        <v>0</v>
      </c>
      <c r="L31" s="131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30">
        <v>0</v>
      </c>
      <c r="H32" s="124"/>
      <c r="I32" s="130"/>
      <c r="J32" s="130"/>
      <c r="K32" s="128">
        <v>0</v>
      </c>
      <c r="L32" s="131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30">
        <v>0</v>
      </c>
      <c r="H33" s="124"/>
      <c r="I33" s="130"/>
      <c r="J33" s="130"/>
      <c r="K33" s="128">
        <v>0</v>
      </c>
      <c r="L33" s="131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30">
        <v>0</v>
      </c>
      <c r="H34" s="124"/>
      <c r="I34" s="130"/>
      <c r="J34" s="130"/>
      <c r="K34" s="128">
        <v>0</v>
      </c>
      <c r="L34" s="131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30">
        <v>0</v>
      </c>
      <c r="H35" s="124"/>
      <c r="I35" s="130"/>
      <c r="J35" s="130"/>
      <c r="K35" s="128">
        <v>0</v>
      </c>
      <c r="L35" s="131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30">
        <v>0</v>
      </c>
      <c r="H36" s="124"/>
      <c r="I36" s="130"/>
      <c r="J36" s="130"/>
      <c r="K36" s="128">
        <v>0</v>
      </c>
      <c r="L36" s="131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30">
        <v>0</v>
      </c>
      <c r="H37" s="124"/>
      <c r="I37" s="130"/>
      <c r="J37" s="130"/>
      <c r="K37" s="128">
        <v>0</v>
      </c>
      <c r="L37" s="131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30">
        <v>0</v>
      </c>
      <c r="H38" s="124"/>
      <c r="I38" s="130"/>
      <c r="J38" s="130"/>
      <c r="K38" s="128">
        <v>0</v>
      </c>
      <c r="L38" s="131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30">
        <v>0</v>
      </c>
      <c r="H39" s="124"/>
      <c r="I39" s="130"/>
      <c r="J39" s="130"/>
      <c r="K39" s="128">
        <v>0</v>
      </c>
      <c r="L39" s="131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30">
        <v>70326.600000000006</v>
      </c>
      <c r="H40" s="124" t="s">
        <v>24</v>
      </c>
      <c r="I40" s="130"/>
      <c r="J40" s="130">
        <v>70326.600000000006</v>
      </c>
      <c r="K40" s="128">
        <v>70326.600000000006</v>
      </c>
      <c r="L40" s="131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30"/>
      <c r="H41" s="124"/>
      <c r="I41" s="130"/>
      <c r="J41" s="130"/>
      <c r="K41" s="128">
        <v>0</v>
      </c>
      <c r="L41" s="131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1187021.0500000003</v>
      </c>
      <c r="H42" s="122"/>
      <c r="I42" s="128">
        <v>366517.66</v>
      </c>
      <c r="J42" s="128">
        <v>820503.39000000013</v>
      </c>
      <c r="K42" s="128"/>
      <c r="L42" s="129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30">
        <v>539362.00000000012</v>
      </c>
      <c r="H43" s="124" t="s">
        <v>24</v>
      </c>
      <c r="I43" s="130"/>
      <c r="J43" s="130">
        <v>539362.00000000012</v>
      </c>
      <c r="K43" s="128">
        <v>539362.00000000012</v>
      </c>
      <c r="L43" s="131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30">
        <v>252547.91</v>
      </c>
      <c r="H44" s="124" t="s">
        <v>24</v>
      </c>
      <c r="I44" s="130"/>
      <c r="J44" s="130">
        <v>252547.91</v>
      </c>
      <c r="K44" s="128">
        <v>252547.91</v>
      </c>
      <c r="L44" s="131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30">
        <v>0</v>
      </c>
      <c r="H45" s="124"/>
      <c r="I45" s="130"/>
      <c r="J45" s="130"/>
      <c r="K45" s="128">
        <v>0</v>
      </c>
      <c r="L45" s="131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30">
        <v>0</v>
      </c>
      <c r="H46" s="124"/>
      <c r="I46" s="130"/>
      <c r="J46" s="130"/>
      <c r="K46" s="128">
        <v>0</v>
      </c>
      <c r="L46" s="131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30">
        <v>141796.38999999998</v>
      </c>
      <c r="H47" s="124" t="s">
        <v>15</v>
      </c>
      <c r="I47" s="130">
        <v>141796.38999999998</v>
      </c>
      <c r="J47" s="130"/>
      <c r="K47" s="128">
        <v>141796.38999999998</v>
      </c>
      <c r="L47" s="131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30">
        <v>0</v>
      </c>
      <c r="H48" s="124"/>
      <c r="I48" s="130"/>
      <c r="J48" s="130"/>
      <c r="K48" s="128">
        <v>0</v>
      </c>
      <c r="L48" s="131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30">
        <v>8914.61</v>
      </c>
      <c r="H49" s="124" t="s">
        <v>15</v>
      </c>
      <c r="I49" s="130">
        <v>8914.61</v>
      </c>
      <c r="J49" s="130"/>
      <c r="K49" s="128">
        <v>8914.61</v>
      </c>
      <c r="L49" s="131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30">
        <v>0</v>
      </c>
      <c r="H50" s="124"/>
      <c r="I50" s="130"/>
      <c r="J50" s="130"/>
      <c r="K50" s="128">
        <v>0</v>
      </c>
      <c r="L50" s="131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30">
        <v>0</v>
      </c>
      <c r="H51" s="124"/>
      <c r="I51" s="130"/>
      <c r="J51" s="130"/>
      <c r="K51" s="128">
        <v>0</v>
      </c>
      <c r="L51" s="131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30">
        <v>0</v>
      </c>
      <c r="H52" s="124"/>
      <c r="I52" s="130"/>
      <c r="J52" s="130"/>
      <c r="K52" s="128">
        <v>0</v>
      </c>
      <c r="L52" s="131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30">
        <v>0</v>
      </c>
      <c r="H53" s="124"/>
      <c r="I53" s="130"/>
      <c r="J53" s="130"/>
      <c r="K53" s="128">
        <v>0</v>
      </c>
      <c r="L53" s="131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30">
        <v>0</v>
      </c>
      <c r="H54" s="124"/>
      <c r="I54" s="130"/>
      <c r="J54" s="130"/>
      <c r="K54" s="128">
        <v>0</v>
      </c>
      <c r="L54" s="131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30">
        <v>28593.48</v>
      </c>
      <c r="H55" s="136" t="s">
        <v>24</v>
      </c>
      <c r="I55" s="130"/>
      <c r="J55" s="130">
        <v>28593.48</v>
      </c>
      <c r="K55" s="128">
        <v>28593.48</v>
      </c>
      <c r="L55" s="131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30">
        <v>-1235.95</v>
      </c>
      <c r="H56" s="124" t="s">
        <v>15</v>
      </c>
      <c r="I56" s="130">
        <v>-1235.95</v>
      </c>
      <c r="J56" s="130"/>
      <c r="K56" s="128">
        <v>-1235.95</v>
      </c>
      <c r="L56" s="131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30">
        <v>0</v>
      </c>
      <c r="H57" s="124"/>
      <c r="I57" s="130"/>
      <c r="J57" s="130"/>
      <c r="K57" s="128">
        <v>0</v>
      </c>
      <c r="L57" s="131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30">
        <v>0</v>
      </c>
      <c r="H58" s="124"/>
      <c r="I58" s="130"/>
      <c r="J58" s="130"/>
      <c r="K58" s="128">
        <v>0</v>
      </c>
      <c r="L58" s="131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30">
        <v>217042.61</v>
      </c>
      <c r="H59" s="124" t="s">
        <v>15</v>
      </c>
      <c r="I59" s="130">
        <v>217042.61</v>
      </c>
      <c r="J59" s="130"/>
      <c r="K59" s="128">
        <v>217042.61</v>
      </c>
      <c r="L59" s="131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30"/>
      <c r="H60" s="124"/>
      <c r="I60" s="130"/>
      <c r="J60" s="130"/>
      <c r="K60" s="128">
        <v>0</v>
      </c>
      <c r="L60" s="131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30"/>
      <c r="H61" s="136"/>
      <c r="I61" s="130"/>
      <c r="J61" s="130"/>
      <c r="K61" s="128">
        <v>0</v>
      </c>
      <c r="L61" s="131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30"/>
      <c r="H62" s="124"/>
      <c r="I62" s="130"/>
      <c r="J62" s="130"/>
      <c r="K62" s="128">
        <v>0</v>
      </c>
      <c r="L62" s="131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30"/>
      <c r="H63" s="124"/>
      <c r="I63" s="130"/>
      <c r="J63" s="130"/>
      <c r="K63" s="128">
        <v>0</v>
      </c>
      <c r="L63" s="131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29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29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29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30"/>
      <c r="H67" s="124"/>
      <c r="I67" s="130"/>
      <c r="J67" s="130"/>
      <c r="K67" s="128">
        <v>0</v>
      </c>
      <c r="L67" s="131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30"/>
      <c r="H68" s="124"/>
      <c r="I68" s="130"/>
      <c r="J68" s="130"/>
      <c r="K68" s="128">
        <v>0</v>
      </c>
      <c r="L68" s="131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30"/>
      <c r="H69" s="124"/>
      <c r="I69" s="130"/>
      <c r="J69" s="130"/>
      <c r="K69" s="128">
        <v>0</v>
      </c>
      <c r="L69" s="131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514030.95</v>
      </c>
      <c r="H70" s="122"/>
      <c r="I70" s="128">
        <v>269372.92000000004</v>
      </c>
      <c r="J70" s="128">
        <v>244658.02999999997</v>
      </c>
      <c r="K70" s="128"/>
      <c r="L70" s="129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30">
        <v>244658.02999999997</v>
      </c>
      <c r="H71" s="124" t="s">
        <v>24</v>
      </c>
      <c r="I71" s="130"/>
      <c r="J71" s="130">
        <v>244658.02999999997</v>
      </c>
      <c r="K71" s="128">
        <v>244658.02999999997</v>
      </c>
      <c r="L71" s="131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30">
        <v>269372.92000000004</v>
      </c>
      <c r="H72" s="124" t="s">
        <v>15</v>
      </c>
      <c r="I72" s="130">
        <v>269372.92000000004</v>
      </c>
      <c r="J72" s="130"/>
      <c r="K72" s="128">
        <v>269372.92000000004</v>
      </c>
      <c r="L72" s="131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30"/>
      <c r="H73" s="124"/>
      <c r="I73" s="130"/>
      <c r="J73" s="130"/>
      <c r="K73" s="128">
        <v>0</v>
      </c>
      <c r="L73" s="131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2641832.9800000004</v>
      </c>
      <c r="H76" s="26"/>
      <c r="I76" s="94">
        <v>1114439.5</v>
      </c>
      <c r="J76" s="94">
        <v>1527393.4800000002</v>
      </c>
      <c r="K76" s="90">
        <v>2641832.9800000004</v>
      </c>
      <c r="L76" s="27"/>
    </row>
    <row r="77" spans="1:12" ht="15.75" x14ac:dyDescent="0.25">
      <c r="F77" s="83" t="s">
        <v>200</v>
      </c>
      <c r="G77" s="95">
        <v>2641832.9799999995</v>
      </c>
      <c r="H77" s="14"/>
      <c r="I77" s="85">
        <v>0.42184328397626403</v>
      </c>
      <c r="J77" s="85">
        <v>0.57815671602373586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10188481.764245557</v>
      </c>
      <c r="J83" s="87">
        <v>0.10938229323930314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761" priority="119" operator="notEqual">
      <formula>G15</formula>
    </cfRule>
    <cfRule type="cellIs" dxfId="2760" priority="120" operator="equal">
      <formula>G15</formula>
    </cfRule>
  </conditionalFormatting>
  <conditionalFormatting sqref="K16">
    <cfRule type="cellIs" dxfId="2759" priority="117" operator="notEqual">
      <formula>G16</formula>
    </cfRule>
    <cfRule type="cellIs" dxfId="2758" priority="118" operator="equal">
      <formula>G16</formula>
    </cfRule>
  </conditionalFormatting>
  <conditionalFormatting sqref="K17">
    <cfRule type="cellIs" dxfId="2757" priority="115" operator="notEqual">
      <formula>G17</formula>
    </cfRule>
    <cfRule type="cellIs" dxfId="2756" priority="116" operator="equal">
      <formula>G17</formula>
    </cfRule>
  </conditionalFormatting>
  <conditionalFormatting sqref="K18">
    <cfRule type="cellIs" dxfId="2755" priority="113" operator="notEqual">
      <formula>G18</formula>
    </cfRule>
    <cfRule type="cellIs" dxfId="2754" priority="114" operator="equal">
      <formula>G18</formula>
    </cfRule>
  </conditionalFormatting>
  <conditionalFormatting sqref="K19">
    <cfRule type="cellIs" dxfId="2753" priority="111" operator="notEqual">
      <formula>G19</formula>
    </cfRule>
    <cfRule type="cellIs" dxfId="2752" priority="112" operator="equal">
      <formula>G19</formula>
    </cfRule>
  </conditionalFormatting>
  <conditionalFormatting sqref="K20">
    <cfRule type="cellIs" dxfId="2751" priority="109" operator="notEqual">
      <formula>G20</formula>
    </cfRule>
    <cfRule type="cellIs" dxfId="2750" priority="110" operator="equal">
      <formula>G20</formula>
    </cfRule>
  </conditionalFormatting>
  <conditionalFormatting sqref="K21">
    <cfRule type="cellIs" dxfId="2749" priority="107" operator="notEqual">
      <formula>G21</formula>
    </cfRule>
    <cfRule type="cellIs" dxfId="2748" priority="108" operator="equal">
      <formula>G21</formula>
    </cfRule>
  </conditionalFormatting>
  <conditionalFormatting sqref="K22">
    <cfRule type="cellIs" dxfId="2747" priority="105" operator="notEqual">
      <formula>G22</formula>
    </cfRule>
    <cfRule type="cellIs" dxfId="2746" priority="106" operator="equal">
      <formula>G22</formula>
    </cfRule>
  </conditionalFormatting>
  <conditionalFormatting sqref="K23">
    <cfRule type="cellIs" dxfId="2745" priority="103" operator="notEqual">
      <formula>G23</formula>
    </cfRule>
    <cfRule type="cellIs" dxfId="2744" priority="104" operator="equal">
      <formula>G23</formula>
    </cfRule>
  </conditionalFormatting>
  <conditionalFormatting sqref="K24">
    <cfRule type="cellIs" dxfId="2743" priority="101" operator="notEqual">
      <formula>G24</formula>
    </cfRule>
    <cfRule type="cellIs" dxfId="2742" priority="102" operator="equal">
      <formula>G24</formula>
    </cfRule>
  </conditionalFormatting>
  <conditionalFormatting sqref="K26">
    <cfRule type="cellIs" dxfId="2741" priority="99" operator="notEqual">
      <formula>G26</formula>
    </cfRule>
    <cfRule type="cellIs" dxfId="2740" priority="100" operator="equal">
      <formula>G26</formula>
    </cfRule>
  </conditionalFormatting>
  <conditionalFormatting sqref="K27">
    <cfRule type="cellIs" dxfId="2739" priority="97" operator="notEqual">
      <formula>G27</formula>
    </cfRule>
    <cfRule type="cellIs" dxfId="2738" priority="98" operator="equal">
      <formula>G27</formula>
    </cfRule>
  </conditionalFormatting>
  <conditionalFormatting sqref="K28">
    <cfRule type="cellIs" dxfId="2737" priority="95" operator="notEqual">
      <formula>G28</formula>
    </cfRule>
    <cfRule type="cellIs" dxfId="2736" priority="96" operator="equal">
      <formula>G28</formula>
    </cfRule>
  </conditionalFormatting>
  <conditionalFormatting sqref="K29">
    <cfRule type="cellIs" dxfId="2735" priority="93" operator="notEqual">
      <formula>G29</formula>
    </cfRule>
    <cfRule type="cellIs" dxfId="2734" priority="94" operator="equal">
      <formula>G29</formula>
    </cfRule>
  </conditionalFormatting>
  <conditionalFormatting sqref="K30">
    <cfRule type="cellIs" dxfId="2733" priority="91" operator="notEqual">
      <formula>G30</formula>
    </cfRule>
    <cfRule type="cellIs" dxfId="2732" priority="92" operator="equal">
      <formula>G30</formula>
    </cfRule>
  </conditionalFormatting>
  <conditionalFormatting sqref="K31">
    <cfRule type="cellIs" dxfId="2731" priority="89" operator="notEqual">
      <formula>G31</formula>
    </cfRule>
    <cfRule type="cellIs" dxfId="2730" priority="90" operator="equal">
      <formula>G31</formula>
    </cfRule>
  </conditionalFormatting>
  <conditionalFormatting sqref="K32">
    <cfRule type="cellIs" dxfId="2729" priority="87" operator="notEqual">
      <formula>G32</formula>
    </cfRule>
    <cfRule type="cellIs" dxfId="2728" priority="88" operator="equal">
      <formula>G32</formula>
    </cfRule>
  </conditionalFormatting>
  <conditionalFormatting sqref="K33">
    <cfRule type="cellIs" dxfId="2727" priority="85" operator="notEqual">
      <formula>G33</formula>
    </cfRule>
    <cfRule type="cellIs" dxfId="2726" priority="86" operator="equal">
      <formula>G33</formula>
    </cfRule>
  </conditionalFormatting>
  <conditionalFormatting sqref="K34">
    <cfRule type="cellIs" dxfId="2725" priority="83" operator="notEqual">
      <formula>G34</formula>
    </cfRule>
    <cfRule type="cellIs" dxfId="2724" priority="84" operator="equal">
      <formula>G34</formula>
    </cfRule>
  </conditionalFormatting>
  <conditionalFormatting sqref="K35">
    <cfRule type="cellIs" dxfId="2723" priority="81" operator="notEqual">
      <formula>G35</formula>
    </cfRule>
    <cfRule type="cellIs" dxfId="2722" priority="82" operator="equal">
      <formula>G35</formula>
    </cfRule>
  </conditionalFormatting>
  <conditionalFormatting sqref="K36">
    <cfRule type="cellIs" dxfId="2721" priority="79" operator="notEqual">
      <formula>G36</formula>
    </cfRule>
    <cfRule type="cellIs" dxfId="2720" priority="80" operator="equal">
      <formula>G36</formula>
    </cfRule>
  </conditionalFormatting>
  <conditionalFormatting sqref="K37">
    <cfRule type="cellIs" dxfId="2719" priority="77" operator="notEqual">
      <formula>G37</formula>
    </cfRule>
    <cfRule type="cellIs" dxfId="2718" priority="78" operator="equal">
      <formula>G37</formula>
    </cfRule>
  </conditionalFormatting>
  <conditionalFormatting sqref="K38">
    <cfRule type="cellIs" dxfId="2717" priority="75" operator="notEqual">
      <formula>G38</formula>
    </cfRule>
    <cfRule type="cellIs" dxfId="2716" priority="76" operator="equal">
      <formula>G38</formula>
    </cfRule>
  </conditionalFormatting>
  <conditionalFormatting sqref="K39">
    <cfRule type="cellIs" dxfId="2715" priority="73" operator="notEqual">
      <formula>G39</formula>
    </cfRule>
    <cfRule type="cellIs" dxfId="2714" priority="74" operator="equal">
      <formula>G39</formula>
    </cfRule>
  </conditionalFormatting>
  <conditionalFormatting sqref="K40">
    <cfRule type="cellIs" dxfId="2713" priority="71" operator="notEqual">
      <formula>G40</formula>
    </cfRule>
    <cfRule type="cellIs" dxfId="2712" priority="72" operator="equal">
      <formula>G40</formula>
    </cfRule>
  </conditionalFormatting>
  <conditionalFormatting sqref="K41">
    <cfRule type="cellIs" dxfId="2711" priority="69" operator="notEqual">
      <formula>G41</formula>
    </cfRule>
    <cfRule type="cellIs" dxfId="2710" priority="70" operator="equal">
      <formula>G41</formula>
    </cfRule>
  </conditionalFormatting>
  <conditionalFormatting sqref="K43">
    <cfRule type="cellIs" dxfId="2709" priority="67" operator="notEqual">
      <formula>G43</formula>
    </cfRule>
    <cfRule type="cellIs" dxfId="2708" priority="68" operator="equal">
      <formula>G43</formula>
    </cfRule>
  </conditionalFormatting>
  <conditionalFormatting sqref="K44">
    <cfRule type="cellIs" dxfId="2707" priority="65" operator="notEqual">
      <formula>G44</formula>
    </cfRule>
    <cfRule type="cellIs" dxfId="2706" priority="66" operator="equal">
      <formula>G44</formula>
    </cfRule>
  </conditionalFormatting>
  <conditionalFormatting sqref="K45">
    <cfRule type="cellIs" dxfId="2705" priority="63" operator="notEqual">
      <formula>G45</formula>
    </cfRule>
    <cfRule type="cellIs" dxfId="2704" priority="64" operator="equal">
      <formula>G45</formula>
    </cfRule>
  </conditionalFormatting>
  <conditionalFormatting sqref="K46">
    <cfRule type="cellIs" dxfId="2703" priority="61" operator="notEqual">
      <formula>G46</formula>
    </cfRule>
    <cfRule type="cellIs" dxfId="2702" priority="62" operator="equal">
      <formula>G46</formula>
    </cfRule>
  </conditionalFormatting>
  <conditionalFormatting sqref="K47">
    <cfRule type="cellIs" dxfId="2701" priority="59" operator="notEqual">
      <formula>G47</formula>
    </cfRule>
    <cfRule type="cellIs" dxfId="2700" priority="60" operator="equal">
      <formula>G47</formula>
    </cfRule>
  </conditionalFormatting>
  <conditionalFormatting sqref="K48">
    <cfRule type="cellIs" dxfId="2699" priority="57" operator="notEqual">
      <formula>G48</formula>
    </cfRule>
    <cfRule type="cellIs" dxfId="2698" priority="58" operator="equal">
      <formula>G48</formula>
    </cfRule>
  </conditionalFormatting>
  <conditionalFormatting sqref="K49">
    <cfRule type="cellIs" dxfId="2697" priority="55" operator="notEqual">
      <formula>G49</formula>
    </cfRule>
    <cfRule type="cellIs" dxfId="2696" priority="56" operator="equal">
      <formula>G49</formula>
    </cfRule>
  </conditionalFormatting>
  <conditionalFormatting sqref="K50">
    <cfRule type="cellIs" dxfId="2695" priority="53" operator="notEqual">
      <formula>G50</formula>
    </cfRule>
    <cfRule type="cellIs" dxfId="2694" priority="54" operator="equal">
      <formula>G50</formula>
    </cfRule>
  </conditionalFormatting>
  <conditionalFormatting sqref="K51">
    <cfRule type="cellIs" dxfId="2693" priority="51" operator="notEqual">
      <formula>G51</formula>
    </cfRule>
    <cfRule type="cellIs" dxfId="2692" priority="52" operator="equal">
      <formula>G51</formula>
    </cfRule>
  </conditionalFormatting>
  <conditionalFormatting sqref="K52">
    <cfRule type="cellIs" dxfId="2691" priority="49" operator="notEqual">
      <formula>G52</formula>
    </cfRule>
    <cfRule type="cellIs" dxfId="2690" priority="50" operator="equal">
      <formula>G52</formula>
    </cfRule>
  </conditionalFormatting>
  <conditionalFormatting sqref="K53">
    <cfRule type="cellIs" dxfId="2689" priority="47" operator="notEqual">
      <formula>G53</formula>
    </cfRule>
    <cfRule type="cellIs" dxfId="2688" priority="48" operator="equal">
      <formula>G53</formula>
    </cfRule>
  </conditionalFormatting>
  <conditionalFormatting sqref="K54">
    <cfRule type="cellIs" dxfId="2687" priority="45" operator="notEqual">
      <formula>G54</formula>
    </cfRule>
    <cfRule type="cellIs" dxfId="2686" priority="46" operator="equal">
      <formula>G54</formula>
    </cfRule>
  </conditionalFormatting>
  <conditionalFormatting sqref="K55">
    <cfRule type="cellIs" dxfId="2685" priority="43" operator="notEqual">
      <formula>G55</formula>
    </cfRule>
    <cfRule type="cellIs" dxfId="2684" priority="44" operator="equal">
      <formula>G55</formula>
    </cfRule>
  </conditionalFormatting>
  <conditionalFormatting sqref="K56">
    <cfRule type="cellIs" dxfId="2683" priority="41" operator="notEqual">
      <formula>G56</formula>
    </cfRule>
    <cfRule type="cellIs" dxfId="2682" priority="42" operator="equal">
      <formula>G56</formula>
    </cfRule>
  </conditionalFormatting>
  <conditionalFormatting sqref="K57">
    <cfRule type="cellIs" dxfId="2681" priority="39" operator="notEqual">
      <formula>G57</formula>
    </cfRule>
    <cfRule type="cellIs" dxfId="2680" priority="40" operator="equal">
      <formula>G57</formula>
    </cfRule>
  </conditionalFormatting>
  <conditionalFormatting sqref="K58">
    <cfRule type="cellIs" dxfId="2679" priority="37" operator="notEqual">
      <formula>G58</formula>
    </cfRule>
    <cfRule type="cellIs" dxfId="2678" priority="38" operator="equal">
      <formula>G58</formula>
    </cfRule>
  </conditionalFormatting>
  <conditionalFormatting sqref="K59">
    <cfRule type="cellIs" dxfId="2677" priority="35" operator="notEqual">
      <formula>G59</formula>
    </cfRule>
    <cfRule type="cellIs" dxfId="2676" priority="36" operator="equal">
      <formula>G59</formula>
    </cfRule>
  </conditionalFormatting>
  <conditionalFormatting sqref="K60">
    <cfRule type="cellIs" dxfId="2675" priority="33" operator="notEqual">
      <formula>G60</formula>
    </cfRule>
    <cfRule type="cellIs" dxfId="2674" priority="34" operator="equal">
      <formula>G60</formula>
    </cfRule>
  </conditionalFormatting>
  <conditionalFormatting sqref="K61">
    <cfRule type="cellIs" dxfId="2673" priority="31" operator="notEqual">
      <formula>G61</formula>
    </cfRule>
    <cfRule type="cellIs" dxfId="2672" priority="32" operator="equal">
      <formula>G61</formula>
    </cfRule>
  </conditionalFormatting>
  <conditionalFormatting sqref="K62">
    <cfRule type="cellIs" dxfId="2671" priority="29" operator="notEqual">
      <formula>G62</formula>
    </cfRule>
    <cfRule type="cellIs" dxfId="2670" priority="30" operator="equal">
      <formula>G62</formula>
    </cfRule>
  </conditionalFormatting>
  <conditionalFormatting sqref="K63">
    <cfRule type="cellIs" dxfId="2669" priority="27" operator="notEqual">
      <formula>G63</formula>
    </cfRule>
    <cfRule type="cellIs" dxfId="2668" priority="28" operator="equal">
      <formula>G63</formula>
    </cfRule>
  </conditionalFormatting>
  <conditionalFormatting sqref="K67">
    <cfRule type="cellIs" dxfId="2667" priority="25" operator="notEqual">
      <formula>G67</formula>
    </cfRule>
    <cfRule type="cellIs" dxfId="2666" priority="26" operator="equal">
      <formula>G67</formula>
    </cfRule>
  </conditionalFormatting>
  <conditionalFormatting sqref="K68">
    <cfRule type="cellIs" dxfId="2665" priority="23" operator="notEqual">
      <formula>G68</formula>
    </cfRule>
    <cfRule type="cellIs" dxfId="2664" priority="24" operator="equal">
      <formula>G68</formula>
    </cfRule>
  </conditionalFormatting>
  <conditionalFormatting sqref="K69">
    <cfRule type="cellIs" dxfId="2663" priority="21" operator="notEqual">
      <formula>G69</formula>
    </cfRule>
    <cfRule type="cellIs" dxfId="2662" priority="22" operator="equal">
      <formula>G69</formula>
    </cfRule>
  </conditionalFormatting>
  <conditionalFormatting sqref="K71">
    <cfRule type="cellIs" dxfId="2661" priority="19" operator="notEqual">
      <formula>G71</formula>
    </cfRule>
    <cfRule type="cellIs" dxfId="2660" priority="20" operator="equal">
      <formula>G71</formula>
    </cfRule>
  </conditionalFormatting>
  <conditionalFormatting sqref="K72">
    <cfRule type="cellIs" dxfId="2659" priority="17" operator="notEqual">
      <formula>G72</formula>
    </cfRule>
    <cfRule type="cellIs" dxfId="2658" priority="18" operator="equal">
      <formula>G72</formula>
    </cfRule>
  </conditionalFormatting>
  <conditionalFormatting sqref="K73">
    <cfRule type="cellIs" dxfId="2657" priority="15" operator="notEqual">
      <formula>G73</formula>
    </cfRule>
    <cfRule type="cellIs" dxfId="2656" priority="16" operator="equal">
      <formula>G73</formula>
    </cfRule>
  </conditionalFormatting>
  <conditionalFormatting sqref="K76">
    <cfRule type="cellIs" dxfId="2655" priority="13" operator="notEqual">
      <formula>G76</formula>
    </cfRule>
    <cfRule type="cellIs" dxfId="2654" priority="14" operator="equal">
      <formula>G76</formula>
    </cfRule>
  </conditionalFormatting>
  <conditionalFormatting sqref="K9">
    <cfRule type="cellIs" dxfId="2653" priority="131" operator="notEqual">
      <formula>G9</formula>
    </cfRule>
    <cfRule type="cellIs" dxfId="2652" priority="132" operator="equal">
      <formula>G9</formula>
    </cfRule>
  </conditionalFormatting>
  <conditionalFormatting sqref="K10">
    <cfRule type="cellIs" dxfId="2651" priority="129" operator="notEqual">
      <formula>G10</formula>
    </cfRule>
    <cfRule type="cellIs" dxfId="2650" priority="130" operator="equal">
      <formula>G10</formula>
    </cfRule>
  </conditionalFormatting>
  <conditionalFormatting sqref="K11">
    <cfRule type="cellIs" dxfId="2649" priority="127" operator="notEqual">
      <formula>G11</formula>
    </cfRule>
    <cfRule type="cellIs" dxfId="2648" priority="128" operator="equal">
      <formula>G11</formula>
    </cfRule>
  </conditionalFormatting>
  <conditionalFormatting sqref="K12">
    <cfRule type="cellIs" dxfId="2647" priority="125" operator="notEqual">
      <formula>G12</formula>
    </cfRule>
    <cfRule type="cellIs" dxfId="2646" priority="126" operator="equal">
      <formula>G12</formula>
    </cfRule>
  </conditionalFormatting>
  <conditionalFormatting sqref="K13">
    <cfRule type="cellIs" dxfId="2645" priority="123" operator="notEqual">
      <formula>G13</formula>
    </cfRule>
    <cfRule type="cellIs" dxfId="2644" priority="124" operator="equal">
      <formula>G13</formula>
    </cfRule>
  </conditionalFormatting>
  <conditionalFormatting sqref="K14">
    <cfRule type="cellIs" dxfId="2643" priority="121" operator="notEqual">
      <formula>G14</formula>
    </cfRule>
    <cfRule type="cellIs" dxfId="2642" priority="122" operator="equal">
      <formula>G14</formula>
    </cfRule>
  </conditionalFormatting>
  <conditionalFormatting sqref="G76">
    <cfRule type="cellIs" dxfId="2641" priority="11" operator="notEqual">
      <formula>$G$77</formula>
    </cfRule>
    <cfRule type="cellIs" dxfId="2640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0942385-8B1C-4564-B59E-A9CCD84964D2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E2EFAC-4FE9-4509-95B7-5BDB1340DE4A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EE0778AA-2164-445C-B48F-CB62D2FD76C5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2B256DB-4D03-40EB-932F-80C45B82A213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FDE463-5A79-434F-A30D-4FAA9E803FAB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AF4C109-FA85-44AD-9D5D-AD9F41D00487}">
            <xm:f>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Detail'!#REF!+'D:\Finance\Work\Reports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D180AF4-76ED-4B38-943E-57EAADFF3891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6770301-F15C-47AE-B4C4-FFF98DBB4F8F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4A627FA-7DA5-4DEB-B820-51EF0FE2AE76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1C11EB67-9BD6-4DB5-A2D1-E6B0604D97FE}">
            <xm:f>'D:\Finance\Work\Reports &amp; Surveys\Cost Analysis\Cost Analysis - 2012-2013\Received from Colleges\Florida Keys\Original\[Florida Keys 2012-13 CA2 10-10-13.xlsx]CA2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1413191</v>
      </c>
      <c r="H8" s="10"/>
      <c r="I8" s="90">
        <v>1139732.44</v>
      </c>
      <c r="J8" s="90">
        <v>273458.56</v>
      </c>
      <c r="K8" s="90"/>
      <c r="L8" s="15"/>
    </row>
    <row r="9" spans="1:12" ht="15.75" x14ac:dyDescent="0.25">
      <c r="A9" s="9"/>
      <c r="B9" s="10"/>
      <c r="C9" s="11" t="s">
        <v>13</v>
      </c>
      <c r="D9" s="14"/>
      <c r="E9" s="11"/>
      <c r="F9" s="10" t="s">
        <v>14</v>
      </c>
      <c r="G9" s="91">
        <v>664359.21</v>
      </c>
      <c r="H9" s="81" t="s">
        <v>59</v>
      </c>
      <c r="I9" s="91">
        <v>416963.02</v>
      </c>
      <c r="J9" s="91">
        <v>247396.19</v>
      </c>
      <c r="K9" s="90">
        <v>664359.21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3261.1</v>
      </c>
      <c r="H10" s="81" t="s">
        <v>15</v>
      </c>
      <c r="I10" s="91">
        <v>3261.1</v>
      </c>
      <c r="J10" s="91"/>
      <c r="K10" s="90">
        <v>3261.1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462297.3</v>
      </c>
      <c r="H11" s="81" t="s">
        <v>15</v>
      </c>
      <c r="I11" s="91">
        <v>462297.3</v>
      </c>
      <c r="J11" s="91"/>
      <c r="K11" s="90">
        <v>462297.3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209117.02</v>
      </c>
      <c r="H13" s="81" t="s">
        <v>15</v>
      </c>
      <c r="I13" s="91">
        <v>209117.02</v>
      </c>
      <c r="J13" s="91"/>
      <c r="K13" s="90">
        <v>209117.02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ht="15.75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26062.37</v>
      </c>
      <c r="H17" s="81" t="s">
        <v>24</v>
      </c>
      <c r="I17" s="91"/>
      <c r="J17" s="91">
        <v>26062.37</v>
      </c>
      <c r="K17" s="90">
        <v>26062.37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81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ht="15.75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48094</v>
      </c>
      <c r="H20" s="81" t="s">
        <v>15</v>
      </c>
      <c r="I20" s="91">
        <v>48094</v>
      </c>
      <c r="J20" s="91"/>
      <c r="K20" s="90">
        <v>48094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966517</v>
      </c>
      <c r="H25" s="10"/>
      <c r="I25" s="90">
        <v>966517</v>
      </c>
      <c r="J25" s="90">
        <v>0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ht="15.75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107102.43</v>
      </c>
      <c r="H28" s="81" t="s">
        <v>15</v>
      </c>
      <c r="I28" s="91">
        <v>107102.43</v>
      </c>
      <c r="J28" s="91"/>
      <c r="K28" s="90">
        <v>107102.43</v>
      </c>
      <c r="L28" s="18"/>
    </row>
    <row r="29" spans="1:12" ht="15.75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177309.85</v>
      </c>
      <c r="H29" s="81" t="s">
        <v>15</v>
      </c>
      <c r="I29" s="91">
        <v>177309.85</v>
      </c>
      <c r="J29" s="91"/>
      <c r="K29" s="90">
        <v>177309.85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77577.34</v>
      </c>
      <c r="H30" s="81" t="s">
        <v>15</v>
      </c>
      <c r="I30" s="91">
        <v>77577.34</v>
      </c>
      <c r="J30" s="91"/>
      <c r="K30" s="90">
        <v>77577.34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48564.62</v>
      </c>
      <c r="H31" s="81" t="s">
        <v>15</v>
      </c>
      <c r="I31" s="91">
        <v>48564.62</v>
      </c>
      <c r="J31" s="91"/>
      <c r="K31" s="90">
        <v>48564.62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396877.81</v>
      </c>
      <c r="H33" s="81" t="s">
        <v>15</v>
      </c>
      <c r="I33" s="91">
        <v>396877.81</v>
      </c>
      <c r="J33" s="91"/>
      <c r="K33" s="90">
        <v>396877.81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96342.46</v>
      </c>
      <c r="H34" s="81" t="s">
        <v>15</v>
      </c>
      <c r="I34" s="91">
        <v>96342.46</v>
      </c>
      <c r="J34" s="91"/>
      <c r="K34" s="90">
        <v>96342.46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ht="15.75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62742.49</v>
      </c>
      <c r="H41" s="81" t="s">
        <v>15</v>
      </c>
      <c r="I41" s="91">
        <v>62742.49</v>
      </c>
      <c r="J41" s="91"/>
      <c r="K41" s="90">
        <v>62742.49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3744797.9999999995</v>
      </c>
      <c r="H42" s="10"/>
      <c r="I42" s="90">
        <v>644312.3899999999</v>
      </c>
      <c r="J42" s="90">
        <v>3100485.6099999994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2565005.6</v>
      </c>
      <c r="H43" s="81" t="s">
        <v>24</v>
      </c>
      <c r="I43" s="91"/>
      <c r="J43" s="91">
        <v>2565005.6</v>
      </c>
      <c r="K43" s="90">
        <v>2565005.6</v>
      </c>
      <c r="L43" s="18"/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277949.40000000002</v>
      </c>
      <c r="H44" s="81" t="s">
        <v>24</v>
      </c>
      <c r="I44" s="91"/>
      <c r="J44" s="91">
        <v>277949.40000000002</v>
      </c>
      <c r="K44" s="90">
        <v>277949.40000000002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411774</v>
      </c>
      <c r="H47" s="81" t="s">
        <v>15</v>
      </c>
      <c r="I47" s="91">
        <v>411774</v>
      </c>
      <c r="J47" s="91"/>
      <c r="K47" s="90">
        <v>411774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130073.68</v>
      </c>
      <c r="H49" s="81" t="s">
        <v>15</v>
      </c>
      <c r="I49" s="91">
        <v>130073.68</v>
      </c>
      <c r="J49" s="91"/>
      <c r="K49" s="90">
        <v>130073.68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42508.85</v>
      </c>
      <c r="H50" s="81" t="s">
        <v>15</v>
      </c>
      <c r="I50" s="91">
        <v>42508.85</v>
      </c>
      <c r="J50" s="91"/>
      <c r="K50" s="90">
        <v>42508.85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18927.3</v>
      </c>
      <c r="H54" s="81" t="s">
        <v>24</v>
      </c>
      <c r="I54" s="91"/>
      <c r="J54" s="91">
        <v>18927.3</v>
      </c>
      <c r="K54" s="90">
        <v>18927.3</v>
      </c>
      <c r="L54" s="18"/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174502.17</v>
      </c>
      <c r="H55" s="81" t="s">
        <v>24</v>
      </c>
      <c r="I55" s="91"/>
      <c r="J55" s="91">
        <v>174502.17</v>
      </c>
      <c r="K55" s="90">
        <v>174502.17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17394.78</v>
      </c>
      <c r="H59" s="17" t="s">
        <v>24</v>
      </c>
      <c r="I59" s="91"/>
      <c r="J59" s="91">
        <v>17394.78</v>
      </c>
      <c r="K59" s="90">
        <v>17394.78</v>
      </c>
      <c r="L59" s="18"/>
    </row>
    <row r="60" spans="1:12" ht="15.75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81"/>
      <c r="I60" s="91"/>
      <c r="J60" s="91"/>
      <c r="K60" s="90">
        <v>0</v>
      </c>
      <c r="L60" s="18"/>
    </row>
    <row r="61" spans="1:12" ht="15.75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59955.86</v>
      </c>
      <c r="H61" s="81" t="s">
        <v>15</v>
      </c>
      <c r="I61" s="91">
        <v>59955.86</v>
      </c>
      <c r="J61" s="91"/>
      <c r="K61" s="90">
        <v>59955.86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17729.57</v>
      </c>
      <c r="H62" s="81" t="s">
        <v>24</v>
      </c>
      <c r="I62" s="91"/>
      <c r="J62" s="91">
        <v>17729.57</v>
      </c>
      <c r="K62" s="90">
        <v>17729.57</v>
      </c>
      <c r="L62" s="18"/>
    </row>
    <row r="63" spans="1:12" ht="15.75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28976.79</v>
      </c>
      <c r="H63" s="81" t="s">
        <v>24</v>
      </c>
      <c r="I63" s="91"/>
      <c r="J63" s="91">
        <v>28976.79</v>
      </c>
      <c r="K63" s="90">
        <v>28976.79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59142</v>
      </c>
      <c r="H70" s="10"/>
      <c r="I70" s="90">
        <v>0</v>
      </c>
      <c r="J70" s="90">
        <v>59142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/>
      <c r="H72" s="81"/>
      <c r="I72" s="91"/>
      <c r="J72" s="91"/>
      <c r="K72" s="90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59142</v>
      </c>
      <c r="H73" s="17" t="s">
        <v>24</v>
      </c>
      <c r="I73" s="91"/>
      <c r="J73" s="91">
        <v>59142</v>
      </c>
      <c r="K73" s="90">
        <v>59142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6183648</v>
      </c>
      <c r="H76" s="26"/>
      <c r="I76" s="94">
        <v>2750561.83</v>
      </c>
      <c r="J76" s="94">
        <v>3433086.1699999995</v>
      </c>
      <c r="K76" s="90">
        <v>6183648</v>
      </c>
      <c r="L76" s="27"/>
    </row>
    <row r="77" spans="1:12" ht="15.75" x14ac:dyDescent="0.25">
      <c r="F77" s="83" t="s">
        <v>200</v>
      </c>
      <c r="G77" s="95">
        <v>6183648</v>
      </c>
      <c r="H77" s="14"/>
      <c r="I77" s="85">
        <v>0.44481216104150817</v>
      </c>
      <c r="J77" s="85">
        <v>0.55518783895849178</v>
      </c>
      <c r="K77" s="29"/>
      <c r="L77" s="30"/>
    </row>
    <row r="79" spans="1:12" ht="15.75" x14ac:dyDescent="0.25">
      <c r="F79" s="86" t="s">
        <v>201</v>
      </c>
    </row>
    <row r="80" spans="1:12" hidden="1" x14ac:dyDescent="0.25"/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32265230.999999993</v>
      </c>
      <c r="J83" s="87">
        <v>8.5248477842913964E-2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629" priority="119" operator="notEqual">
      <formula>G15</formula>
    </cfRule>
    <cfRule type="cellIs" dxfId="2628" priority="120" operator="equal">
      <formula>G15</formula>
    </cfRule>
  </conditionalFormatting>
  <conditionalFormatting sqref="K16">
    <cfRule type="cellIs" dxfId="2627" priority="117" operator="notEqual">
      <formula>G16</formula>
    </cfRule>
    <cfRule type="cellIs" dxfId="2626" priority="118" operator="equal">
      <formula>G16</formula>
    </cfRule>
  </conditionalFormatting>
  <conditionalFormatting sqref="K17">
    <cfRule type="cellIs" dxfId="2625" priority="115" operator="notEqual">
      <formula>G17</formula>
    </cfRule>
    <cfRule type="cellIs" dxfId="2624" priority="116" operator="equal">
      <formula>G17</formula>
    </cfRule>
  </conditionalFormatting>
  <conditionalFormatting sqref="K18">
    <cfRule type="cellIs" dxfId="2623" priority="113" operator="notEqual">
      <formula>G18</formula>
    </cfRule>
    <cfRule type="cellIs" dxfId="2622" priority="114" operator="equal">
      <formula>G18</formula>
    </cfRule>
  </conditionalFormatting>
  <conditionalFormatting sqref="K19">
    <cfRule type="cellIs" dxfId="2621" priority="111" operator="notEqual">
      <formula>G19</formula>
    </cfRule>
    <cfRule type="cellIs" dxfId="2620" priority="112" operator="equal">
      <formula>G19</formula>
    </cfRule>
  </conditionalFormatting>
  <conditionalFormatting sqref="K20">
    <cfRule type="cellIs" dxfId="2619" priority="109" operator="notEqual">
      <formula>G20</formula>
    </cfRule>
    <cfRule type="cellIs" dxfId="2618" priority="110" operator="equal">
      <formula>G20</formula>
    </cfRule>
  </conditionalFormatting>
  <conditionalFormatting sqref="K21">
    <cfRule type="cellIs" dxfId="2617" priority="107" operator="notEqual">
      <formula>G21</formula>
    </cfRule>
    <cfRule type="cellIs" dxfId="2616" priority="108" operator="equal">
      <formula>G21</formula>
    </cfRule>
  </conditionalFormatting>
  <conditionalFormatting sqref="K22">
    <cfRule type="cellIs" dxfId="2615" priority="105" operator="notEqual">
      <formula>G22</formula>
    </cfRule>
    <cfRule type="cellIs" dxfId="2614" priority="106" operator="equal">
      <formula>G22</formula>
    </cfRule>
  </conditionalFormatting>
  <conditionalFormatting sqref="K23">
    <cfRule type="cellIs" dxfId="2613" priority="103" operator="notEqual">
      <formula>G23</formula>
    </cfRule>
    <cfRule type="cellIs" dxfId="2612" priority="104" operator="equal">
      <formula>G23</formula>
    </cfRule>
  </conditionalFormatting>
  <conditionalFormatting sqref="K24">
    <cfRule type="cellIs" dxfId="2611" priority="101" operator="notEqual">
      <formula>G24</formula>
    </cfRule>
    <cfRule type="cellIs" dxfId="2610" priority="102" operator="equal">
      <formula>G24</formula>
    </cfRule>
  </conditionalFormatting>
  <conditionalFormatting sqref="K26">
    <cfRule type="cellIs" dxfId="2609" priority="99" operator="notEqual">
      <formula>G26</formula>
    </cfRule>
    <cfRule type="cellIs" dxfId="2608" priority="100" operator="equal">
      <formula>G26</formula>
    </cfRule>
  </conditionalFormatting>
  <conditionalFormatting sqref="K27">
    <cfRule type="cellIs" dxfId="2607" priority="97" operator="notEqual">
      <formula>G27</formula>
    </cfRule>
    <cfRule type="cellIs" dxfId="2606" priority="98" operator="equal">
      <formula>G27</formula>
    </cfRule>
  </conditionalFormatting>
  <conditionalFormatting sqref="K28">
    <cfRule type="cellIs" dxfId="2605" priority="95" operator="notEqual">
      <formula>G28</formula>
    </cfRule>
    <cfRule type="cellIs" dxfId="2604" priority="96" operator="equal">
      <formula>G28</formula>
    </cfRule>
  </conditionalFormatting>
  <conditionalFormatting sqref="K29">
    <cfRule type="cellIs" dxfId="2603" priority="93" operator="notEqual">
      <formula>G29</formula>
    </cfRule>
    <cfRule type="cellIs" dxfId="2602" priority="94" operator="equal">
      <formula>G29</formula>
    </cfRule>
  </conditionalFormatting>
  <conditionalFormatting sqref="K30">
    <cfRule type="cellIs" dxfId="2601" priority="91" operator="notEqual">
      <formula>G30</formula>
    </cfRule>
    <cfRule type="cellIs" dxfId="2600" priority="92" operator="equal">
      <formula>G30</formula>
    </cfRule>
  </conditionalFormatting>
  <conditionalFormatting sqref="K31">
    <cfRule type="cellIs" dxfId="2599" priority="89" operator="notEqual">
      <formula>G31</formula>
    </cfRule>
    <cfRule type="cellIs" dxfId="2598" priority="90" operator="equal">
      <formula>G31</formula>
    </cfRule>
  </conditionalFormatting>
  <conditionalFormatting sqref="K32">
    <cfRule type="cellIs" dxfId="2597" priority="87" operator="notEqual">
      <formula>G32</formula>
    </cfRule>
    <cfRule type="cellIs" dxfId="2596" priority="88" operator="equal">
      <formula>G32</formula>
    </cfRule>
  </conditionalFormatting>
  <conditionalFormatting sqref="K33">
    <cfRule type="cellIs" dxfId="2595" priority="85" operator="notEqual">
      <formula>G33</formula>
    </cfRule>
    <cfRule type="cellIs" dxfId="2594" priority="86" operator="equal">
      <formula>G33</formula>
    </cfRule>
  </conditionalFormatting>
  <conditionalFormatting sqref="K34">
    <cfRule type="cellIs" dxfId="2593" priority="83" operator="notEqual">
      <formula>G34</formula>
    </cfRule>
    <cfRule type="cellIs" dxfId="2592" priority="84" operator="equal">
      <formula>G34</formula>
    </cfRule>
  </conditionalFormatting>
  <conditionalFormatting sqref="K35">
    <cfRule type="cellIs" dxfId="2591" priority="81" operator="notEqual">
      <formula>G35</formula>
    </cfRule>
    <cfRule type="cellIs" dxfId="2590" priority="82" operator="equal">
      <formula>G35</formula>
    </cfRule>
  </conditionalFormatting>
  <conditionalFormatting sqref="K36">
    <cfRule type="cellIs" dxfId="2589" priority="79" operator="notEqual">
      <formula>G36</formula>
    </cfRule>
    <cfRule type="cellIs" dxfId="2588" priority="80" operator="equal">
      <formula>G36</formula>
    </cfRule>
  </conditionalFormatting>
  <conditionalFormatting sqref="K37">
    <cfRule type="cellIs" dxfId="2587" priority="77" operator="notEqual">
      <formula>G37</formula>
    </cfRule>
    <cfRule type="cellIs" dxfId="2586" priority="78" operator="equal">
      <formula>G37</formula>
    </cfRule>
  </conditionalFormatting>
  <conditionalFormatting sqref="K38">
    <cfRule type="cellIs" dxfId="2585" priority="75" operator="notEqual">
      <formula>G38</formula>
    </cfRule>
    <cfRule type="cellIs" dxfId="2584" priority="76" operator="equal">
      <formula>G38</formula>
    </cfRule>
  </conditionalFormatting>
  <conditionalFormatting sqref="K39">
    <cfRule type="cellIs" dxfId="2583" priority="73" operator="notEqual">
      <formula>G39</formula>
    </cfRule>
    <cfRule type="cellIs" dxfId="2582" priority="74" operator="equal">
      <formula>G39</formula>
    </cfRule>
  </conditionalFormatting>
  <conditionalFormatting sqref="K40">
    <cfRule type="cellIs" dxfId="2581" priority="71" operator="notEqual">
      <formula>G40</formula>
    </cfRule>
    <cfRule type="cellIs" dxfId="2580" priority="72" operator="equal">
      <formula>G40</formula>
    </cfRule>
  </conditionalFormatting>
  <conditionalFormatting sqref="K41">
    <cfRule type="cellIs" dxfId="2579" priority="69" operator="notEqual">
      <formula>G41</formula>
    </cfRule>
    <cfRule type="cellIs" dxfId="2578" priority="70" operator="equal">
      <formula>G41</formula>
    </cfRule>
  </conditionalFormatting>
  <conditionalFormatting sqref="K43">
    <cfRule type="cellIs" dxfId="2577" priority="67" operator="notEqual">
      <formula>G43</formula>
    </cfRule>
    <cfRule type="cellIs" dxfId="2576" priority="68" operator="equal">
      <formula>G43</formula>
    </cfRule>
  </conditionalFormatting>
  <conditionalFormatting sqref="K44">
    <cfRule type="cellIs" dxfId="2575" priority="65" operator="notEqual">
      <formula>G44</formula>
    </cfRule>
    <cfRule type="cellIs" dxfId="2574" priority="66" operator="equal">
      <formula>G44</formula>
    </cfRule>
  </conditionalFormatting>
  <conditionalFormatting sqref="K45">
    <cfRule type="cellIs" dxfId="2573" priority="63" operator="notEqual">
      <formula>G45</formula>
    </cfRule>
    <cfRule type="cellIs" dxfId="2572" priority="64" operator="equal">
      <formula>G45</formula>
    </cfRule>
  </conditionalFormatting>
  <conditionalFormatting sqref="K46">
    <cfRule type="cellIs" dxfId="2571" priority="61" operator="notEqual">
      <formula>G46</formula>
    </cfRule>
    <cfRule type="cellIs" dxfId="2570" priority="62" operator="equal">
      <formula>G46</formula>
    </cfRule>
  </conditionalFormatting>
  <conditionalFormatting sqref="K47">
    <cfRule type="cellIs" dxfId="2569" priority="59" operator="notEqual">
      <formula>G47</formula>
    </cfRule>
    <cfRule type="cellIs" dxfId="2568" priority="60" operator="equal">
      <formula>G47</formula>
    </cfRule>
  </conditionalFormatting>
  <conditionalFormatting sqref="K48">
    <cfRule type="cellIs" dxfId="2567" priority="57" operator="notEqual">
      <formula>G48</formula>
    </cfRule>
    <cfRule type="cellIs" dxfId="2566" priority="58" operator="equal">
      <formula>G48</formula>
    </cfRule>
  </conditionalFormatting>
  <conditionalFormatting sqref="K49">
    <cfRule type="cellIs" dxfId="2565" priority="55" operator="notEqual">
      <formula>G49</formula>
    </cfRule>
    <cfRule type="cellIs" dxfId="2564" priority="56" operator="equal">
      <formula>G49</formula>
    </cfRule>
  </conditionalFormatting>
  <conditionalFormatting sqref="K50">
    <cfRule type="cellIs" dxfId="2563" priority="53" operator="notEqual">
      <formula>G50</formula>
    </cfRule>
    <cfRule type="cellIs" dxfId="2562" priority="54" operator="equal">
      <formula>G50</formula>
    </cfRule>
  </conditionalFormatting>
  <conditionalFormatting sqref="K51">
    <cfRule type="cellIs" dxfId="2561" priority="51" operator="notEqual">
      <formula>G51</formula>
    </cfRule>
    <cfRule type="cellIs" dxfId="2560" priority="52" operator="equal">
      <formula>G51</formula>
    </cfRule>
  </conditionalFormatting>
  <conditionalFormatting sqref="K52">
    <cfRule type="cellIs" dxfId="2559" priority="49" operator="notEqual">
      <formula>G52</formula>
    </cfRule>
    <cfRule type="cellIs" dxfId="2558" priority="50" operator="equal">
      <formula>G52</formula>
    </cfRule>
  </conditionalFormatting>
  <conditionalFormatting sqref="K53">
    <cfRule type="cellIs" dxfId="2557" priority="47" operator="notEqual">
      <formula>G53</formula>
    </cfRule>
    <cfRule type="cellIs" dxfId="2556" priority="48" operator="equal">
      <formula>G53</formula>
    </cfRule>
  </conditionalFormatting>
  <conditionalFormatting sqref="K54">
    <cfRule type="cellIs" dxfId="2555" priority="45" operator="notEqual">
      <formula>G54</formula>
    </cfRule>
    <cfRule type="cellIs" dxfId="2554" priority="46" operator="equal">
      <formula>G54</formula>
    </cfRule>
  </conditionalFormatting>
  <conditionalFormatting sqref="K55">
    <cfRule type="cellIs" dxfId="2553" priority="43" operator="notEqual">
      <formula>G55</formula>
    </cfRule>
    <cfRule type="cellIs" dxfId="2552" priority="44" operator="equal">
      <formula>G55</formula>
    </cfRule>
  </conditionalFormatting>
  <conditionalFormatting sqref="K56">
    <cfRule type="cellIs" dxfId="2551" priority="41" operator="notEqual">
      <formula>G56</formula>
    </cfRule>
    <cfRule type="cellIs" dxfId="2550" priority="42" operator="equal">
      <formula>G56</formula>
    </cfRule>
  </conditionalFormatting>
  <conditionalFormatting sqref="K57">
    <cfRule type="cellIs" dxfId="2549" priority="39" operator="notEqual">
      <formula>G57</formula>
    </cfRule>
    <cfRule type="cellIs" dxfId="2548" priority="40" operator="equal">
      <formula>G57</formula>
    </cfRule>
  </conditionalFormatting>
  <conditionalFormatting sqref="K58">
    <cfRule type="cellIs" dxfId="2547" priority="37" operator="notEqual">
      <formula>G58</formula>
    </cfRule>
    <cfRule type="cellIs" dxfId="2546" priority="38" operator="equal">
      <formula>G58</formula>
    </cfRule>
  </conditionalFormatting>
  <conditionalFormatting sqref="K59">
    <cfRule type="cellIs" dxfId="2545" priority="35" operator="notEqual">
      <formula>G59</formula>
    </cfRule>
    <cfRule type="cellIs" dxfId="2544" priority="36" operator="equal">
      <formula>G59</formula>
    </cfRule>
  </conditionalFormatting>
  <conditionalFormatting sqref="K60">
    <cfRule type="cellIs" dxfId="2543" priority="33" operator="notEqual">
      <formula>G60</formula>
    </cfRule>
    <cfRule type="cellIs" dxfId="2542" priority="34" operator="equal">
      <formula>G60</formula>
    </cfRule>
  </conditionalFormatting>
  <conditionalFormatting sqref="K61">
    <cfRule type="cellIs" dxfId="2541" priority="31" operator="notEqual">
      <formula>G61</formula>
    </cfRule>
    <cfRule type="cellIs" dxfId="2540" priority="32" operator="equal">
      <formula>G61</formula>
    </cfRule>
  </conditionalFormatting>
  <conditionalFormatting sqref="K62">
    <cfRule type="cellIs" dxfId="2539" priority="29" operator="notEqual">
      <formula>G62</formula>
    </cfRule>
    <cfRule type="cellIs" dxfId="2538" priority="30" operator="equal">
      <formula>G62</formula>
    </cfRule>
  </conditionalFormatting>
  <conditionalFormatting sqref="K63">
    <cfRule type="cellIs" dxfId="2537" priority="27" operator="notEqual">
      <formula>G63</formula>
    </cfRule>
    <cfRule type="cellIs" dxfId="2536" priority="28" operator="equal">
      <formula>G63</formula>
    </cfRule>
  </conditionalFormatting>
  <conditionalFormatting sqref="K67">
    <cfRule type="cellIs" dxfId="2535" priority="25" operator="notEqual">
      <formula>G67</formula>
    </cfRule>
    <cfRule type="cellIs" dxfId="2534" priority="26" operator="equal">
      <formula>G67</formula>
    </cfRule>
  </conditionalFormatting>
  <conditionalFormatting sqref="K68">
    <cfRule type="cellIs" dxfId="2533" priority="23" operator="notEqual">
      <formula>G68</formula>
    </cfRule>
    <cfRule type="cellIs" dxfId="2532" priority="24" operator="equal">
      <formula>G68</formula>
    </cfRule>
  </conditionalFormatting>
  <conditionalFormatting sqref="K69">
    <cfRule type="cellIs" dxfId="2531" priority="21" operator="notEqual">
      <formula>G69</formula>
    </cfRule>
    <cfRule type="cellIs" dxfId="2530" priority="22" operator="equal">
      <formula>G69</formula>
    </cfRule>
  </conditionalFormatting>
  <conditionalFormatting sqref="K71">
    <cfRule type="cellIs" dxfId="2529" priority="19" operator="notEqual">
      <formula>G71</formula>
    </cfRule>
    <cfRule type="cellIs" dxfId="2528" priority="20" operator="equal">
      <formula>G71</formula>
    </cfRule>
  </conditionalFormatting>
  <conditionalFormatting sqref="K72">
    <cfRule type="cellIs" dxfId="2527" priority="17" operator="notEqual">
      <formula>G72</formula>
    </cfRule>
    <cfRule type="cellIs" dxfId="2526" priority="18" operator="equal">
      <formula>G72</formula>
    </cfRule>
  </conditionalFormatting>
  <conditionalFormatting sqref="K73">
    <cfRule type="cellIs" dxfId="2525" priority="15" operator="notEqual">
      <formula>G73</formula>
    </cfRule>
    <cfRule type="cellIs" dxfId="2524" priority="16" operator="equal">
      <formula>G73</formula>
    </cfRule>
  </conditionalFormatting>
  <conditionalFormatting sqref="K76">
    <cfRule type="cellIs" dxfId="2523" priority="13" operator="notEqual">
      <formula>G76</formula>
    </cfRule>
    <cfRule type="cellIs" dxfId="2522" priority="14" operator="equal">
      <formula>G76</formula>
    </cfRule>
  </conditionalFormatting>
  <conditionalFormatting sqref="K9">
    <cfRule type="cellIs" dxfId="2521" priority="131" operator="notEqual">
      <formula>G9</formula>
    </cfRule>
    <cfRule type="cellIs" dxfId="2520" priority="132" operator="equal">
      <formula>G9</formula>
    </cfRule>
  </conditionalFormatting>
  <conditionalFormatting sqref="K10">
    <cfRule type="cellIs" dxfId="2519" priority="129" operator="notEqual">
      <formula>G10</formula>
    </cfRule>
    <cfRule type="cellIs" dxfId="2518" priority="130" operator="equal">
      <formula>G10</formula>
    </cfRule>
  </conditionalFormatting>
  <conditionalFormatting sqref="K11">
    <cfRule type="cellIs" dxfId="2517" priority="127" operator="notEqual">
      <formula>G11</formula>
    </cfRule>
    <cfRule type="cellIs" dxfId="2516" priority="128" operator="equal">
      <formula>G11</formula>
    </cfRule>
  </conditionalFormatting>
  <conditionalFormatting sqref="K12">
    <cfRule type="cellIs" dxfId="2515" priority="125" operator="notEqual">
      <formula>G12</formula>
    </cfRule>
    <cfRule type="cellIs" dxfId="2514" priority="126" operator="equal">
      <formula>G12</formula>
    </cfRule>
  </conditionalFormatting>
  <conditionalFormatting sqref="K13">
    <cfRule type="cellIs" dxfId="2513" priority="123" operator="notEqual">
      <formula>G13</formula>
    </cfRule>
    <cfRule type="cellIs" dxfId="2512" priority="124" operator="equal">
      <formula>G13</formula>
    </cfRule>
  </conditionalFormatting>
  <conditionalFormatting sqref="K14">
    <cfRule type="cellIs" dxfId="2511" priority="121" operator="notEqual">
      <formula>G14</formula>
    </cfRule>
    <cfRule type="cellIs" dxfId="2510" priority="122" operator="equal">
      <formula>G14</formula>
    </cfRule>
  </conditionalFormatting>
  <conditionalFormatting sqref="G76">
    <cfRule type="cellIs" dxfId="2509" priority="11" operator="notEqual">
      <formula>$G$77</formula>
    </cfRule>
    <cfRule type="cellIs" dxfId="250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9E0E8D6-22F7-41C2-AA25-67F53613282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05F05C2A-AD93-4E8A-9FBC-93AFF738FD2E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9D84EF-09FD-4AE6-A0CE-F59859C3730B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AB6403D-CA1A-43FF-9D69-3E0A4E536AAD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AD0BFCF-197F-46AA-A55E-75670CB2DD2E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5ED81CAA-A52B-49BA-AC8B-892E1C0B2CAF}">
            <xm:f>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Detail'!#REF!+'D:\Finance\Work\Reports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7FB8B14D-F8F9-45E5-B607-54F458D92F45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B03E7F4-C7A1-4D93-976D-92A5D2378CFF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F9A6D1F-1A28-41F6-959D-E7FFE7351500}">
            <xm:f>'D:\Finance\Work\Reports &amp; Surveys\Cost Analysis\Cost Analysis - 2012-2013\Received from Colleges\Gulf Coast\Original\[Gulf Coast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3C4EAD1F-2051-447B-9AA1-345B890249A0}">
            <xm:f>'D:\Finance\Work\Reports &amp; Surveys\Cost Analysis\Cost Analysis - 2012-2013\Received from Colleges\Gulf Coast\Original\[Gulf Coast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5433187.9299999997</v>
      </c>
      <c r="H8" s="10"/>
      <c r="I8" s="90">
        <v>2804246.08</v>
      </c>
      <c r="J8" s="90">
        <v>2628941.85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/>
      <c r="H10" s="17"/>
      <c r="I10" s="91"/>
      <c r="J10" s="91"/>
      <c r="K10" s="90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19033.3</v>
      </c>
      <c r="H11" s="17" t="s">
        <v>15</v>
      </c>
      <c r="I11" s="91">
        <v>19033.3</v>
      </c>
      <c r="J11" s="91"/>
      <c r="K11" s="90">
        <v>19033.3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1018112.55</v>
      </c>
      <c r="H12" s="17" t="s">
        <v>15</v>
      </c>
      <c r="I12" s="91">
        <v>1018112.55</v>
      </c>
      <c r="J12" s="91"/>
      <c r="K12" s="90">
        <v>1018112.55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456984.93</v>
      </c>
      <c r="H13" s="17" t="s">
        <v>15</v>
      </c>
      <c r="I13" s="91">
        <v>456984.93</v>
      </c>
      <c r="J13" s="91"/>
      <c r="K13" s="90">
        <v>456984.93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2628941.85</v>
      </c>
      <c r="H14" s="17" t="s">
        <v>24</v>
      </c>
      <c r="I14" s="91"/>
      <c r="J14" s="91">
        <v>2628941.85</v>
      </c>
      <c r="K14" s="90">
        <v>2628941.85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364334.2</v>
      </c>
      <c r="H15" s="17" t="s">
        <v>15</v>
      </c>
      <c r="I15" s="91">
        <v>364334.2</v>
      </c>
      <c r="J15" s="91"/>
      <c r="K15" s="90">
        <v>364334.2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365800.43</v>
      </c>
      <c r="H18" s="17" t="s">
        <v>15</v>
      </c>
      <c r="I18" s="91">
        <v>365800.43</v>
      </c>
      <c r="J18" s="91"/>
      <c r="K18" s="90">
        <v>365800.43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223358.03</v>
      </c>
      <c r="H19" s="17" t="s">
        <v>15</v>
      </c>
      <c r="I19" s="92">
        <v>223358.03</v>
      </c>
      <c r="J19" s="92"/>
      <c r="K19" s="90">
        <v>223358.03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356622.64</v>
      </c>
      <c r="H20" s="17" t="s">
        <v>15</v>
      </c>
      <c r="I20" s="91">
        <v>356622.64</v>
      </c>
      <c r="J20" s="91"/>
      <c r="K20" s="90">
        <v>356622.64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2731499.95</v>
      </c>
      <c r="H25" s="10"/>
      <c r="I25" s="90">
        <v>2495674.77</v>
      </c>
      <c r="J25" s="90">
        <v>235825.18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1322688.0900000001</v>
      </c>
      <c r="H28" s="17" t="s">
        <v>15</v>
      </c>
      <c r="I28" s="91">
        <v>1322688.0900000001</v>
      </c>
      <c r="J28" s="91"/>
      <c r="K28" s="90">
        <v>1322688.0900000001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1346662.68</v>
      </c>
      <c r="H30" s="17" t="s">
        <v>59</v>
      </c>
      <c r="I30" s="91">
        <v>1110837.5</v>
      </c>
      <c r="J30" s="91">
        <v>235825.18</v>
      </c>
      <c r="K30" s="90">
        <v>1346662.68</v>
      </c>
      <c r="L30" s="18" t="s">
        <v>218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62149.18</v>
      </c>
      <c r="H41" s="17" t="s">
        <v>15</v>
      </c>
      <c r="I41" s="91">
        <v>62149.18</v>
      </c>
      <c r="J41" s="91"/>
      <c r="K41" s="90">
        <v>62149.18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10558297.119999997</v>
      </c>
      <c r="H42" s="10"/>
      <c r="I42" s="90">
        <v>2385084.7400000002</v>
      </c>
      <c r="J42" s="90">
        <v>8173212.3800000008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1568804.66</v>
      </c>
      <c r="H43" s="17" t="s">
        <v>24</v>
      </c>
      <c r="I43" s="91"/>
      <c r="J43" s="91">
        <v>1568804.66</v>
      </c>
      <c r="K43" s="90">
        <v>1568804.66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1046465.56</v>
      </c>
      <c r="H44" s="17" t="s">
        <v>59</v>
      </c>
      <c r="I44" s="91">
        <v>331925.2</v>
      </c>
      <c r="J44" s="91">
        <v>714540.36</v>
      </c>
      <c r="K44" s="90">
        <v>1046465.56</v>
      </c>
      <c r="L44" s="18" t="s">
        <v>219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2699218.15</v>
      </c>
      <c r="H46" s="17" t="s">
        <v>24</v>
      </c>
      <c r="I46" s="91"/>
      <c r="J46" s="91">
        <v>2699218.15</v>
      </c>
      <c r="K46" s="90">
        <v>2699218.15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1356597.29</v>
      </c>
      <c r="H47" s="17" t="s">
        <v>15</v>
      </c>
      <c r="I47" s="91">
        <v>1356597.29</v>
      </c>
      <c r="J47" s="91"/>
      <c r="K47" s="90">
        <v>1356597.29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614664.38</v>
      </c>
      <c r="H49" s="17" t="s">
        <v>15</v>
      </c>
      <c r="I49" s="91">
        <v>614664.38</v>
      </c>
      <c r="J49" s="91"/>
      <c r="K49" s="90">
        <v>614664.38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157369.95000000001</v>
      </c>
      <c r="H50" s="17" t="s">
        <v>24</v>
      </c>
      <c r="I50" s="91"/>
      <c r="J50" s="91">
        <v>157369.95000000001</v>
      </c>
      <c r="K50" s="90">
        <v>157369.95000000001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63517.98</v>
      </c>
      <c r="H53" s="17" t="s">
        <v>24</v>
      </c>
      <c r="I53" s="91"/>
      <c r="J53" s="91">
        <v>63517.98</v>
      </c>
      <c r="K53" s="90">
        <v>63517.98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121040.54</v>
      </c>
      <c r="H54" s="17" t="s">
        <v>24</v>
      </c>
      <c r="I54" s="91"/>
      <c r="J54" s="91">
        <v>121040.54</v>
      </c>
      <c r="K54" s="90">
        <v>121040.54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435357.25</v>
      </c>
      <c r="H55" s="17" t="s">
        <v>24</v>
      </c>
      <c r="I55" s="91"/>
      <c r="J55" s="91">
        <v>435357.25</v>
      </c>
      <c r="K55" s="90">
        <v>435357.25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719990.21</v>
      </c>
      <c r="H56" s="17" t="s">
        <v>24</v>
      </c>
      <c r="I56" s="91"/>
      <c r="J56" s="91">
        <v>719990.21</v>
      </c>
      <c r="K56" s="90">
        <v>719990.21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161730.43</v>
      </c>
      <c r="H58" s="17" t="s">
        <v>24</v>
      </c>
      <c r="I58" s="91"/>
      <c r="J58" s="91">
        <v>161730.43</v>
      </c>
      <c r="K58" s="90">
        <v>161730.43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1531642.85</v>
      </c>
      <c r="H59" s="17" t="s">
        <v>24</v>
      </c>
      <c r="I59" s="91"/>
      <c r="J59" s="91">
        <v>1531642.85</v>
      </c>
      <c r="K59" s="90">
        <v>1531642.85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81897.87</v>
      </c>
      <c r="H60" s="17" t="s">
        <v>15</v>
      </c>
      <c r="I60" s="91">
        <v>81897.87</v>
      </c>
      <c r="J60" s="91"/>
      <c r="K60" s="90">
        <v>81897.87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159248.85</v>
      </c>
      <c r="H66" s="10"/>
      <c r="I66" s="90">
        <v>159248.85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159248.85</v>
      </c>
      <c r="H67" s="17" t="s">
        <v>15</v>
      </c>
      <c r="I67" s="91">
        <v>159248.85</v>
      </c>
      <c r="J67" s="91"/>
      <c r="K67" s="90">
        <v>159248.85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2332417.8199999998</v>
      </c>
      <c r="H70" s="10"/>
      <c r="I70" s="90">
        <v>2332417.8199999998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1665295.16</v>
      </c>
      <c r="H72" s="17" t="s">
        <v>15</v>
      </c>
      <c r="I72" s="91">
        <v>1665295.16</v>
      </c>
      <c r="J72" s="91"/>
      <c r="K72" s="90">
        <v>1665295.16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667122.66</v>
      </c>
      <c r="H73" s="17" t="s">
        <v>15</v>
      </c>
      <c r="I73" s="91">
        <v>667122.66</v>
      </c>
      <c r="J73" s="91"/>
      <c r="K73" s="90">
        <v>667122.66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21214651.669999998</v>
      </c>
      <c r="H76" s="26"/>
      <c r="I76" s="94">
        <v>10176672.26</v>
      </c>
      <c r="J76" s="94">
        <v>11037979.41</v>
      </c>
      <c r="K76" s="90">
        <v>21214651.670000002</v>
      </c>
      <c r="L76" s="27"/>
    </row>
    <row r="77" spans="1:12" ht="15.75" x14ac:dyDescent="0.25">
      <c r="F77" s="83" t="s">
        <v>200</v>
      </c>
      <c r="G77" s="95">
        <v>21214651.670000002</v>
      </c>
      <c r="H77" s="14"/>
      <c r="I77" s="85">
        <v>0.47970018166223327</v>
      </c>
      <c r="J77" s="85">
        <v>0.52029981833776684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113704109.59520072</v>
      </c>
      <c r="J83" s="87">
        <v>8.9501358361013389E-2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497" priority="119" operator="notEqual">
      <formula>G15</formula>
    </cfRule>
    <cfRule type="cellIs" dxfId="2496" priority="120" operator="equal">
      <formula>G15</formula>
    </cfRule>
  </conditionalFormatting>
  <conditionalFormatting sqref="K16">
    <cfRule type="cellIs" dxfId="2495" priority="117" operator="notEqual">
      <formula>G16</formula>
    </cfRule>
    <cfRule type="cellIs" dxfId="2494" priority="118" operator="equal">
      <formula>G16</formula>
    </cfRule>
  </conditionalFormatting>
  <conditionalFormatting sqref="K17">
    <cfRule type="cellIs" dxfId="2493" priority="115" operator="notEqual">
      <formula>G17</formula>
    </cfRule>
    <cfRule type="cellIs" dxfId="2492" priority="116" operator="equal">
      <formula>G17</formula>
    </cfRule>
  </conditionalFormatting>
  <conditionalFormatting sqref="K18">
    <cfRule type="cellIs" dxfId="2491" priority="113" operator="notEqual">
      <formula>G18</formula>
    </cfRule>
    <cfRule type="cellIs" dxfId="2490" priority="114" operator="equal">
      <formula>G18</formula>
    </cfRule>
  </conditionalFormatting>
  <conditionalFormatting sqref="K19">
    <cfRule type="cellIs" dxfId="2489" priority="111" operator="notEqual">
      <formula>G19</formula>
    </cfRule>
    <cfRule type="cellIs" dxfId="2488" priority="112" operator="equal">
      <formula>G19</formula>
    </cfRule>
  </conditionalFormatting>
  <conditionalFormatting sqref="K20">
    <cfRule type="cellIs" dxfId="2487" priority="109" operator="notEqual">
      <formula>G20</formula>
    </cfRule>
    <cfRule type="cellIs" dxfId="2486" priority="110" operator="equal">
      <formula>G20</formula>
    </cfRule>
  </conditionalFormatting>
  <conditionalFormatting sqref="K21">
    <cfRule type="cellIs" dxfId="2485" priority="107" operator="notEqual">
      <formula>G21</formula>
    </cfRule>
    <cfRule type="cellIs" dxfId="2484" priority="108" operator="equal">
      <formula>G21</formula>
    </cfRule>
  </conditionalFormatting>
  <conditionalFormatting sqref="K22">
    <cfRule type="cellIs" dxfId="2483" priority="105" operator="notEqual">
      <formula>G22</formula>
    </cfRule>
    <cfRule type="cellIs" dxfId="2482" priority="106" operator="equal">
      <formula>G22</formula>
    </cfRule>
  </conditionalFormatting>
  <conditionalFormatting sqref="K23">
    <cfRule type="cellIs" dxfId="2481" priority="103" operator="notEqual">
      <formula>G23</formula>
    </cfRule>
    <cfRule type="cellIs" dxfId="2480" priority="104" operator="equal">
      <formula>G23</formula>
    </cfRule>
  </conditionalFormatting>
  <conditionalFormatting sqref="K24">
    <cfRule type="cellIs" dxfId="2479" priority="101" operator="notEqual">
      <formula>G24</formula>
    </cfRule>
    <cfRule type="cellIs" dxfId="2478" priority="102" operator="equal">
      <formula>G24</formula>
    </cfRule>
  </conditionalFormatting>
  <conditionalFormatting sqref="K26">
    <cfRule type="cellIs" dxfId="2477" priority="99" operator="notEqual">
      <formula>G26</formula>
    </cfRule>
    <cfRule type="cellIs" dxfId="2476" priority="100" operator="equal">
      <formula>G26</formula>
    </cfRule>
  </conditionalFormatting>
  <conditionalFormatting sqref="K27">
    <cfRule type="cellIs" dxfId="2475" priority="97" operator="notEqual">
      <formula>G27</formula>
    </cfRule>
    <cfRule type="cellIs" dxfId="2474" priority="98" operator="equal">
      <formula>G27</formula>
    </cfRule>
  </conditionalFormatting>
  <conditionalFormatting sqref="K28">
    <cfRule type="cellIs" dxfId="2473" priority="95" operator="notEqual">
      <formula>G28</formula>
    </cfRule>
    <cfRule type="cellIs" dxfId="2472" priority="96" operator="equal">
      <formula>G28</formula>
    </cfRule>
  </conditionalFormatting>
  <conditionalFormatting sqref="K29">
    <cfRule type="cellIs" dxfId="2471" priority="93" operator="notEqual">
      <formula>G29</formula>
    </cfRule>
    <cfRule type="cellIs" dxfId="2470" priority="94" operator="equal">
      <formula>G29</formula>
    </cfRule>
  </conditionalFormatting>
  <conditionalFormatting sqref="K30">
    <cfRule type="cellIs" dxfId="2469" priority="91" operator="notEqual">
      <formula>G30</formula>
    </cfRule>
    <cfRule type="cellIs" dxfId="2468" priority="92" operator="equal">
      <formula>G30</formula>
    </cfRule>
  </conditionalFormatting>
  <conditionalFormatting sqref="K31">
    <cfRule type="cellIs" dxfId="2467" priority="89" operator="notEqual">
      <formula>G31</formula>
    </cfRule>
    <cfRule type="cellIs" dxfId="2466" priority="90" operator="equal">
      <formula>G31</formula>
    </cfRule>
  </conditionalFormatting>
  <conditionalFormatting sqref="K32">
    <cfRule type="cellIs" dxfId="2465" priority="87" operator="notEqual">
      <formula>G32</formula>
    </cfRule>
    <cfRule type="cellIs" dxfId="2464" priority="88" operator="equal">
      <formula>G32</formula>
    </cfRule>
  </conditionalFormatting>
  <conditionalFormatting sqref="K33">
    <cfRule type="cellIs" dxfId="2463" priority="85" operator="notEqual">
      <formula>G33</formula>
    </cfRule>
    <cfRule type="cellIs" dxfId="2462" priority="86" operator="equal">
      <formula>G33</formula>
    </cfRule>
  </conditionalFormatting>
  <conditionalFormatting sqref="K34">
    <cfRule type="cellIs" dxfId="2461" priority="83" operator="notEqual">
      <formula>G34</formula>
    </cfRule>
    <cfRule type="cellIs" dxfId="2460" priority="84" operator="equal">
      <formula>G34</formula>
    </cfRule>
  </conditionalFormatting>
  <conditionalFormatting sqref="K35">
    <cfRule type="cellIs" dxfId="2459" priority="81" operator="notEqual">
      <formula>G35</formula>
    </cfRule>
    <cfRule type="cellIs" dxfId="2458" priority="82" operator="equal">
      <formula>G35</formula>
    </cfRule>
  </conditionalFormatting>
  <conditionalFormatting sqref="K36">
    <cfRule type="cellIs" dxfId="2457" priority="79" operator="notEqual">
      <formula>G36</formula>
    </cfRule>
    <cfRule type="cellIs" dxfId="2456" priority="80" operator="equal">
      <formula>G36</formula>
    </cfRule>
  </conditionalFormatting>
  <conditionalFormatting sqref="K37">
    <cfRule type="cellIs" dxfId="2455" priority="77" operator="notEqual">
      <formula>G37</formula>
    </cfRule>
    <cfRule type="cellIs" dxfId="2454" priority="78" operator="equal">
      <formula>G37</formula>
    </cfRule>
  </conditionalFormatting>
  <conditionalFormatting sqref="K38">
    <cfRule type="cellIs" dxfId="2453" priority="75" operator="notEqual">
      <formula>G38</formula>
    </cfRule>
    <cfRule type="cellIs" dxfId="2452" priority="76" operator="equal">
      <formula>G38</formula>
    </cfRule>
  </conditionalFormatting>
  <conditionalFormatting sqref="K39">
    <cfRule type="cellIs" dxfId="2451" priority="73" operator="notEqual">
      <formula>G39</formula>
    </cfRule>
    <cfRule type="cellIs" dxfId="2450" priority="74" operator="equal">
      <formula>G39</formula>
    </cfRule>
  </conditionalFormatting>
  <conditionalFormatting sqref="K40">
    <cfRule type="cellIs" dxfId="2449" priority="71" operator="notEqual">
      <formula>G40</formula>
    </cfRule>
    <cfRule type="cellIs" dxfId="2448" priority="72" operator="equal">
      <formula>G40</formula>
    </cfRule>
  </conditionalFormatting>
  <conditionalFormatting sqref="K41">
    <cfRule type="cellIs" dxfId="2447" priority="69" operator="notEqual">
      <formula>G41</formula>
    </cfRule>
    <cfRule type="cellIs" dxfId="2446" priority="70" operator="equal">
      <formula>G41</formula>
    </cfRule>
  </conditionalFormatting>
  <conditionalFormatting sqref="K43">
    <cfRule type="cellIs" dxfId="2445" priority="67" operator="notEqual">
      <formula>G43</formula>
    </cfRule>
    <cfRule type="cellIs" dxfId="2444" priority="68" operator="equal">
      <formula>G43</formula>
    </cfRule>
  </conditionalFormatting>
  <conditionalFormatting sqref="K44">
    <cfRule type="cellIs" dxfId="2443" priority="65" operator="notEqual">
      <formula>G44</formula>
    </cfRule>
    <cfRule type="cellIs" dxfId="2442" priority="66" operator="equal">
      <formula>G44</formula>
    </cfRule>
  </conditionalFormatting>
  <conditionalFormatting sqref="K45">
    <cfRule type="cellIs" dxfId="2441" priority="63" operator="notEqual">
      <formula>G45</formula>
    </cfRule>
    <cfRule type="cellIs" dxfId="2440" priority="64" operator="equal">
      <formula>G45</formula>
    </cfRule>
  </conditionalFormatting>
  <conditionalFormatting sqref="K46">
    <cfRule type="cellIs" dxfId="2439" priority="61" operator="notEqual">
      <formula>G46</formula>
    </cfRule>
    <cfRule type="cellIs" dxfId="2438" priority="62" operator="equal">
      <formula>G46</formula>
    </cfRule>
  </conditionalFormatting>
  <conditionalFormatting sqref="K47">
    <cfRule type="cellIs" dxfId="2437" priority="59" operator="notEqual">
      <formula>G47</formula>
    </cfRule>
    <cfRule type="cellIs" dxfId="2436" priority="60" operator="equal">
      <formula>G47</formula>
    </cfRule>
  </conditionalFormatting>
  <conditionalFormatting sqref="K48">
    <cfRule type="cellIs" dxfId="2435" priority="57" operator="notEqual">
      <formula>G48</formula>
    </cfRule>
    <cfRule type="cellIs" dxfId="2434" priority="58" operator="equal">
      <formula>G48</formula>
    </cfRule>
  </conditionalFormatting>
  <conditionalFormatting sqref="K49">
    <cfRule type="cellIs" dxfId="2433" priority="55" operator="notEqual">
      <formula>G49</formula>
    </cfRule>
    <cfRule type="cellIs" dxfId="2432" priority="56" operator="equal">
      <formula>G49</formula>
    </cfRule>
  </conditionalFormatting>
  <conditionalFormatting sqref="K50">
    <cfRule type="cellIs" dxfId="2431" priority="53" operator="notEqual">
      <formula>G50</formula>
    </cfRule>
    <cfRule type="cellIs" dxfId="2430" priority="54" operator="equal">
      <formula>G50</formula>
    </cfRule>
  </conditionalFormatting>
  <conditionalFormatting sqref="K51">
    <cfRule type="cellIs" dxfId="2429" priority="51" operator="notEqual">
      <formula>G51</formula>
    </cfRule>
    <cfRule type="cellIs" dxfId="2428" priority="52" operator="equal">
      <formula>G51</formula>
    </cfRule>
  </conditionalFormatting>
  <conditionalFormatting sqref="K52">
    <cfRule type="cellIs" dxfId="2427" priority="49" operator="notEqual">
      <formula>G52</formula>
    </cfRule>
    <cfRule type="cellIs" dxfId="2426" priority="50" operator="equal">
      <formula>G52</formula>
    </cfRule>
  </conditionalFormatting>
  <conditionalFormatting sqref="K53">
    <cfRule type="cellIs" dxfId="2425" priority="47" operator="notEqual">
      <formula>G53</formula>
    </cfRule>
    <cfRule type="cellIs" dxfId="2424" priority="48" operator="equal">
      <formula>G53</formula>
    </cfRule>
  </conditionalFormatting>
  <conditionalFormatting sqref="K54">
    <cfRule type="cellIs" dxfId="2423" priority="45" operator="notEqual">
      <formula>G54</formula>
    </cfRule>
    <cfRule type="cellIs" dxfId="2422" priority="46" operator="equal">
      <formula>G54</formula>
    </cfRule>
  </conditionalFormatting>
  <conditionalFormatting sqref="K55">
    <cfRule type="cellIs" dxfId="2421" priority="43" operator="notEqual">
      <formula>G55</formula>
    </cfRule>
    <cfRule type="cellIs" dxfId="2420" priority="44" operator="equal">
      <formula>G55</formula>
    </cfRule>
  </conditionalFormatting>
  <conditionalFormatting sqref="K56">
    <cfRule type="cellIs" dxfId="2419" priority="41" operator="notEqual">
      <formula>G56</formula>
    </cfRule>
    <cfRule type="cellIs" dxfId="2418" priority="42" operator="equal">
      <formula>G56</formula>
    </cfRule>
  </conditionalFormatting>
  <conditionalFormatting sqref="K57">
    <cfRule type="cellIs" dxfId="2417" priority="39" operator="notEqual">
      <formula>G57</formula>
    </cfRule>
    <cfRule type="cellIs" dxfId="2416" priority="40" operator="equal">
      <formula>G57</formula>
    </cfRule>
  </conditionalFormatting>
  <conditionalFormatting sqref="K58">
    <cfRule type="cellIs" dxfId="2415" priority="37" operator="notEqual">
      <formula>G58</formula>
    </cfRule>
    <cfRule type="cellIs" dxfId="2414" priority="38" operator="equal">
      <formula>G58</formula>
    </cfRule>
  </conditionalFormatting>
  <conditionalFormatting sqref="K59">
    <cfRule type="cellIs" dxfId="2413" priority="35" operator="notEqual">
      <formula>G59</formula>
    </cfRule>
    <cfRule type="cellIs" dxfId="2412" priority="36" operator="equal">
      <formula>G59</formula>
    </cfRule>
  </conditionalFormatting>
  <conditionalFormatting sqref="K60">
    <cfRule type="cellIs" dxfId="2411" priority="33" operator="notEqual">
      <formula>G60</formula>
    </cfRule>
    <cfRule type="cellIs" dxfId="2410" priority="34" operator="equal">
      <formula>G60</formula>
    </cfRule>
  </conditionalFormatting>
  <conditionalFormatting sqref="K61">
    <cfRule type="cellIs" dxfId="2409" priority="31" operator="notEqual">
      <formula>G61</formula>
    </cfRule>
    <cfRule type="cellIs" dxfId="2408" priority="32" operator="equal">
      <formula>G61</formula>
    </cfRule>
  </conditionalFormatting>
  <conditionalFormatting sqref="K62">
    <cfRule type="cellIs" dxfId="2407" priority="29" operator="notEqual">
      <formula>G62</formula>
    </cfRule>
    <cfRule type="cellIs" dxfId="2406" priority="30" operator="equal">
      <formula>G62</formula>
    </cfRule>
  </conditionalFormatting>
  <conditionalFormatting sqref="K63">
    <cfRule type="cellIs" dxfId="2405" priority="27" operator="notEqual">
      <formula>G63</formula>
    </cfRule>
    <cfRule type="cellIs" dxfId="2404" priority="28" operator="equal">
      <formula>G63</formula>
    </cfRule>
  </conditionalFormatting>
  <conditionalFormatting sqref="K67">
    <cfRule type="cellIs" dxfId="2403" priority="25" operator="notEqual">
      <formula>G67</formula>
    </cfRule>
    <cfRule type="cellIs" dxfId="2402" priority="26" operator="equal">
      <formula>G67</formula>
    </cfRule>
  </conditionalFormatting>
  <conditionalFormatting sqref="K68">
    <cfRule type="cellIs" dxfId="2401" priority="23" operator="notEqual">
      <formula>G68</formula>
    </cfRule>
    <cfRule type="cellIs" dxfId="2400" priority="24" operator="equal">
      <formula>G68</formula>
    </cfRule>
  </conditionalFormatting>
  <conditionalFormatting sqref="K69">
    <cfRule type="cellIs" dxfId="2399" priority="21" operator="notEqual">
      <formula>G69</formula>
    </cfRule>
    <cfRule type="cellIs" dxfId="2398" priority="22" operator="equal">
      <formula>G69</formula>
    </cfRule>
  </conditionalFormatting>
  <conditionalFormatting sqref="K71">
    <cfRule type="cellIs" dxfId="2397" priority="19" operator="notEqual">
      <formula>G71</formula>
    </cfRule>
    <cfRule type="cellIs" dxfId="2396" priority="20" operator="equal">
      <formula>G71</formula>
    </cfRule>
  </conditionalFormatting>
  <conditionalFormatting sqref="K72">
    <cfRule type="cellIs" dxfId="2395" priority="17" operator="notEqual">
      <formula>G72</formula>
    </cfRule>
    <cfRule type="cellIs" dxfId="2394" priority="18" operator="equal">
      <formula>G72</formula>
    </cfRule>
  </conditionalFormatting>
  <conditionalFormatting sqref="K73">
    <cfRule type="cellIs" dxfId="2393" priority="15" operator="notEqual">
      <formula>G73</formula>
    </cfRule>
    <cfRule type="cellIs" dxfId="2392" priority="16" operator="equal">
      <formula>G73</formula>
    </cfRule>
  </conditionalFormatting>
  <conditionalFormatting sqref="K76">
    <cfRule type="cellIs" dxfId="2391" priority="13" operator="notEqual">
      <formula>G76</formula>
    </cfRule>
    <cfRule type="cellIs" dxfId="2390" priority="14" operator="equal">
      <formula>G76</formula>
    </cfRule>
  </conditionalFormatting>
  <conditionalFormatting sqref="K9">
    <cfRule type="cellIs" dxfId="2389" priority="131" operator="notEqual">
      <formula>G9</formula>
    </cfRule>
    <cfRule type="cellIs" dxfId="2388" priority="132" operator="equal">
      <formula>G9</formula>
    </cfRule>
  </conditionalFormatting>
  <conditionalFormatting sqref="K10">
    <cfRule type="cellIs" dxfId="2387" priority="129" operator="notEqual">
      <formula>G10</formula>
    </cfRule>
    <cfRule type="cellIs" dxfId="2386" priority="130" operator="equal">
      <formula>G10</formula>
    </cfRule>
  </conditionalFormatting>
  <conditionalFormatting sqref="K11">
    <cfRule type="cellIs" dxfId="2385" priority="127" operator="notEqual">
      <formula>G11</formula>
    </cfRule>
    <cfRule type="cellIs" dxfId="2384" priority="128" operator="equal">
      <formula>G11</formula>
    </cfRule>
  </conditionalFormatting>
  <conditionalFormatting sqref="K12">
    <cfRule type="cellIs" dxfId="2383" priority="125" operator="notEqual">
      <formula>G12</formula>
    </cfRule>
    <cfRule type="cellIs" dxfId="2382" priority="126" operator="equal">
      <formula>G12</formula>
    </cfRule>
  </conditionalFormatting>
  <conditionalFormatting sqref="K13">
    <cfRule type="cellIs" dxfId="2381" priority="123" operator="notEqual">
      <formula>G13</formula>
    </cfRule>
    <cfRule type="cellIs" dxfId="2380" priority="124" operator="equal">
      <formula>G13</formula>
    </cfRule>
  </conditionalFormatting>
  <conditionalFormatting sqref="K14">
    <cfRule type="cellIs" dxfId="2379" priority="121" operator="notEqual">
      <formula>G14</formula>
    </cfRule>
    <cfRule type="cellIs" dxfId="2378" priority="122" operator="equal">
      <formula>G14</formula>
    </cfRule>
  </conditionalFormatting>
  <conditionalFormatting sqref="G76">
    <cfRule type="cellIs" dxfId="2377" priority="11" operator="notEqual">
      <formula>$G$77</formula>
    </cfRule>
    <cfRule type="cellIs" dxfId="2376" priority="12" operator="equal">
      <formula>$G$77</formula>
    </cfRule>
  </conditionalFormatting>
  <dataValidations disablePrompts="1"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4B28A93-718D-4E06-A777-38D78CE9267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0A67841-1E54-44DF-9454-51F444D5D90D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B6E75119-E80D-453B-A285-49198A0473B6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AA46A7C1-F6F3-44B9-A9CB-10731A87496C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D6B5590-87F7-4BBC-8C75-11A887BE4F25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483166EC-66AE-4131-BD1F-8DF1D8E4D0FE}">
            <xm:f>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Detail'!#REF!+'D:\Finance\Work\Reports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1168C2D-659D-4417-B5AD-3A4159C60DF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11B1BD5-999D-4D98-B886-D352C063CB94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4CD0E523-777E-4B6A-8A9E-7049CCE4D9A0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8E7C5D-3B7F-4281-A43A-7B77A96F1779}">
            <xm:f>'D:\Finance\Work\Reports &amp; Surveys\Cost Analysis\Cost Analysis - 2012-2013\Received from Colleges\Hillsborough\Original\[10 Hillsborough 2012-13 CA2 12-6-13.xlsx]CA2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1166934</v>
      </c>
      <c r="H8" s="10"/>
      <c r="I8" s="90">
        <v>1166934</v>
      </c>
      <c r="J8" s="90">
        <v>0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23103</v>
      </c>
      <c r="H10" s="17" t="s">
        <v>15</v>
      </c>
      <c r="I10" s="91">
        <v>23103</v>
      </c>
      <c r="J10" s="91"/>
      <c r="K10" s="90">
        <v>23103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585620</v>
      </c>
      <c r="H11" s="17" t="s">
        <v>15</v>
      </c>
      <c r="I11" s="91">
        <v>585620</v>
      </c>
      <c r="J11" s="91"/>
      <c r="K11" s="90">
        <v>585620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159477</v>
      </c>
      <c r="H12" s="17" t="s">
        <v>15</v>
      </c>
      <c r="I12" s="91">
        <v>159477</v>
      </c>
      <c r="J12" s="91"/>
      <c r="K12" s="90">
        <v>159477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340197</v>
      </c>
      <c r="H13" s="17" t="s">
        <v>15</v>
      </c>
      <c r="I13" s="91">
        <v>340197</v>
      </c>
      <c r="J13" s="91"/>
      <c r="K13" s="90">
        <v>340197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58537</v>
      </c>
      <c r="H20" s="17" t="s">
        <v>15</v>
      </c>
      <c r="I20" s="91">
        <v>58537</v>
      </c>
      <c r="J20" s="91"/>
      <c r="K20" s="90">
        <v>58537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2043144</v>
      </c>
      <c r="H25" s="10"/>
      <c r="I25" s="90">
        <v>1137280</v>
      </c>
      <c r="J25" s="90">
        <v>905864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173161</v>
      </c>
      <c r="H28" s="17" t="s">
        <v>15</v>
      </c>
      <c r="I28" s="91">
        <v>173161</v>
      </c>
      <c r="J28" s="91"/>
      <c r="K28" s="90">
        <v>173161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126483</v>
      </c>
      <c r="H29" s="17" t="s">
        <v>15</v>
      </c>
      <c r="I29" s="91">
        <v>126483</v>
      </c>
      <c r="J29" s="91"/>
      <c r="K29" s="90">
        <v>126483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334685</v>
      </c>
      <c r="H30" s="17" t="s">
        <v>59</v>
      </c>
      <c r="I30" s="91">
        <v>60973</v>
      </c>
      <c r="J30" s="91">
        <v>273712</v>
      </c>
      <c r="K30" s="90">
        <v>334685</v>
      </c>
      <c r="L30" s="18" t="s">
        <v>220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207399</v>
      </c>
      <c r="H31" s="17" t="s">
        <v>15</v>
      </c>
      <c r="I31" s="91">
        <v>207399</v>
      </c>
      <c r="J31" s="91"/>
      <c r="K31" s="90">
        <v>207399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390891</v>
      </c>
      <c r="H32" s="17" t="s">
        <v>24</v>
      </c>
      <c r="I32" s="91"/>
      <c r="J32" s="91">
        <v>390891</v>
      </c>
      <c r="K32" s="90">
        <v>390891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119998</v>
      </c>
      <c r="H33" s="17" t="s">
        <v>24</v>
      </c>
      <c r="I33" s="91"/>
      <c r="J33" s="91">
        <v>119998</v>
      </c>
      <c r="K33" s="90">
        <v>119998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147608</v>
      </c>
      <c r="H34" s="17" t="s">
        <v>15</v>
      </c>
      <c r="I34" s="91">
        <v>147608</v>
      </c>
      <c r="J34" s="91"/>
      <c r="K34" s="90">
        <v>147608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421656</v>
      </c>
      <c r="H35" s="17" t="s">
        <v>15</v>
      </c>
      <c r="I35" s="91">
        <v>421656</v>
      </c>
      <c r="J35" s="91"/>
      <c r="K35" s="90">
        <v>421656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18612</v>
      </c>
      <c r="H40" s="17" t="s">
        <v>24</v>
      </c>
      <c r="I40" s="91"/>
      <c r="J40" s="91">
        <v>18612</v>
      </c>
      <c r="K40" s="90">
        <v>18612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102651</v>
      </c>
      <c r="H41" s="17" t="s">
        <v>24</v>
      </c>
      <c r="I41" s="91"/>
      <c r="J41" s="91">
        <v>102651</v>
      </c>
      <c r="K41" s="90">
        <v>102651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3882779</v>
      </c>
      <c r="H42" s="10"/>
      <c r="I42" s="90">
        <v>1079571</v>
      </c>
      <c r="J42" s="90">
        <v>2803208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0</v>
      </c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1719892</v>
      </c>
      <c r="H44" s="17" t="s">
        <v>24</v>
      </c>
      <c r="I44" s="91"/>
      <c r="J44" s="91">
        <v>1719892</v>
      </c>
      <c r="K44" s="90">
        <v>1719892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799591</v>
      </c>
      <c r="H47" s="17" t="s">
        <v>59</v>
      </c>
      <c r="I47" s="91">
        <v>788263</v>
      </c>
      <c r="J47" s="91">
        <v>11328</v>
      </c>
      <c r="K47" s="90">
        <v>799591</v>
      </c>
      <c r="L47" s="18" t="s">
        <v>221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184132</v>
      </c>
      <c r="H49" s="17" t="s">
        <v>15</v>
      </c>
      <c r="I49" s="91">
        <v>184132</v>
      </c>
      <c r="J49" s="91"/>
      <c r="K49" s="90">
        <v>184132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229325</v>
      </c>
      <c r="H54" s="17" t="s">
        <v>24</v>
      </c>
      <c r="I54" s="91"/>
      <c r="J54" s="91">
        <v>229325</v>
      </c>
      <c r="K54" s="90">
        <v>229325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667703</v>
      </c>
      <c r="H55" s="17" t="s">
        <v>24</v>
      </c>
      <c r="I55" s="91"/>
      <c r="J55" s="91">
        <v>667703</v>
      </c>
      <c r="K55" s="90">
        <v>667703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174960</v>
      </c>
      <c r="H57" s="17" t="s">
        <v>24</v>
      </c>
      <c r="I57" s="91"/>
      <c r="J57" s="91">
        <v>174960</v>
      </c>
      <c r="K57" s="90">
        <v>174960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107176</v>
      </c>
      <c r="H61" s="17" t="s">
        <v>15</v>
      </c>
      <c r="I61" s="91">
        <v>107176</v>
      </c>
      <c r="J61" s="91"/>
      <c r="K61" s="90">
        <v>107176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397005</v>
      </c>
      <c r="H70" s="10"/>
      <c r="I70" s="90">
        <v>0</v>
      </c>
      <c r="J70" s="90">
        <v>397005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/>
      <c r="H72" s="17"/>
      <c r="I72" s="91"/>
      <c r="J72" s="91"/>
      <c r="K72" s="90">
        <v>0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397005</v>
      </c>
      <c r="H73" s="17" t="s">
        <v>24</v>
      </c>
      <c r="I73" s="91"/>
      <c r="J73" s="91">
        <v>397005</v>
      </c>
      <c r="K73" s="90">
        <v>397005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7489862</v>
      </c>
      <c r="H76" s="26"/>
      <c r="I76" s="94">
        <v>3383785</v>
      </c>
      <c r="J76" s="94">
        <v>4106077</v>
      </c>
      <c r="K76" s="90">
        <v>7489862</v>
      </c>
      <c r="L76" s="27"/>
    </row>
    <row r="77" spans="1:12" ht="15.75" x14ac:dyDescent="0.25">
      <c r="F77" s="83" t="s">
        <v>200</v>
      </c>
      <c r="G77" s="95">
        <v>7489862</v>
      </c>
      <c r="H77" s="14"/>
      <c r="I77" s="85">
        <v>0.45178202215207702</v>
      </c>
      <c r="J77" s="85">
        <v>0.54821797784792292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84326295.916481555</v>
      </c>
      <c r="J83" s="87">
        <v>4.0127281332875908E-2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2365" priority="119" operator="notEqual">
      <formula>G15</formula>
    </cfRule>
    <cfRule type="cellIs" dxfId="2364" priority="120" operator="equal">
      <formula>G15</formula>
    </cfRule>
  </conditionalFormatting>
  <conditionalFormatting sqref="K16">
    <cfRule type="cellIs" dxfId="2363" priority="117" operator="notEqual">
      <formula>G16</formula>
    </cfRule>
    <cfRule type="cellIs" dxfId="2362" priority="118" operator="equal">
      <formula>G16</formula>
    </cfRule>
  </conditionalFormatting>
  <conditionalFormatting sqref="K17">
    <cfRule type="cellIs" dxfId="2361" priority="115" operator="notEqual">
      <formula>G17</formula>
    </cfRule>
    <cfRule type="cellIs" dxfId="2360" priority="116" operator="equal">
      <formula>G17</formula>
    </cfRule>
  </conditionalFormatting>
  <conditionalFormatting sqref="K18">
    <cfRule type="cellIs" dxfId="2359" priority="113" operator="notEqual">
      <formula>G18</formula>
    </cfRule>
    <cfRule type="cellIs" dxfId="2358" priority="114" operator="equal">
      <formula>G18</formula>
    </cfRule>
  </conditionalFormatting>
  <conditionalFormatting sqref="K19">
    <cfRule type="cellIs" dxfId="2357" priority="111" operator="notEqual">
      <formula>G19</formula>
    </cfRule>
    <cfRule type="cellIs" dxfId="2356" priority="112" operator="equal">
      <formula>G19</formula>
    </cfRule>
  </conditionalFormatting>
  <conditionalFormatting sqref="K20">
    <cfRule type="cellIs" dxfId="2355" priority="109" operator="notEqual">
      <formula>G20</formula>
    </cfRule>
    <cfRule type="cellIs" dxfId="2354" priority="110" operator="equal">
      <formula>G20</formula>
    </cfRule>
  </conditionalFormatting>
  <conditionalFormatting sqref="K21">
    <cfRule type="cellIs" dxfId="2353" priority="107" operator="notEqual">
      <formula>G21</formula>
    </cfRule>
    <cfRule type="cellIs" dxfId="2352" priority="108" operator="equal">
      <formula>G21</formula>
    </cfRule>
  </conditionalFormatting>
  <conditionalFormatting sqref="K22">
    <cfRule type="cellIs" dxfId="2351" priority="105" operator="notEqual">
      <formula>G22</formula>
    </cfRule>
    <cfRule type="cellIs" dxfId="2350" priority="106" operator="equal">
      <formula>G22</formula>
    </cfRule>
  </conditionalFormatting>
  <conditionalFormatting sqref="K23">
    <cfRule type="cellIs" dxfId="2349" priority="103" operator="notEqual">
      <formula>G23</formula>
    </cfRule>
    <cfRule type="cellIs" dxfId="2348" priority="104" operator="equal">
      <formula>G23</formula>
    </cfRule>
  </conditionalFormatting>
  <conditionalFormatting sqref="K24">
    <cfRule type="cellIs" dxfId="2347" priority="101" operator="notEqual">
      <formula>G24</formula>
    </cfRule>
    <cfRule type="cellIs" dxfId="2346" priority="102" operator="equal">
      <formula>G24</formula>
    </cfRule>
  </conditionalFormatting>
  <conditionalFormatting sqref="K26">
    <cfRule type="cellIs" dxfId="2345" priority="99" operator="notEqual">
      <formula>G26</formula>
    </cfRule>
    <cfRule type="cellIs" dxfId="2344" priority="100" operator="equal">
      <formula>G26</formula>
    </cfRule>
  </conditionalFormatting>
  <conditionalFormatting sqref="K27">
    <cfRule type="cellIs" dxfId="2343" priority="97" operator="notEqual">
      <formula>G27</formula>
    </cfRule>
    <cfRule type="cellIs" dxfId="2342" priority="98" operator="equal">
      <formula>G27</formula>
    </cfRule>
  </conditionalFormatting>
  <conditionalFormatting sqref="K28">
    <cfRule type="cellIs" dxfId="2341" priority="95" operator="notEqual">
      <formula>G28</formula>
    </cfRule>
    <cfRule type="cellIs" dxfId="2340" priority="96" operator="equal">
      <formula>G28</formula>
    </cfRule>
  </conditionalFormatting>
  <conditionalFormatting sqref="K29">
    <cfRule type="cellIs" dxfId="2339" priority="93" operator="notEqual">
      <formula>G29</formula>
    </cfRule>
    <cfRule type="cellIs" dxfId="2338" priority="94" operator="equal">
      <formula>G29</formula>
    </cfRule>
  </conditionalFormatting>
  <conditionalFormatting sqref="K30">
    <cfRule type="cellIs" dxfId="2337" priority="91" operator="notEqual">
      <formula>G30</formula>
    </cfRule>
    <cfRule type="cellIs" dxfId="2336" priority="92" operator="equal">
      <formula>G30</formula>
    </cfRule>
  </conditionalFormatting>
  <conditionalFormatting sqref="K31">
    <cfRule type="cellIs" dxfId="2335" priority="89" operator="notEqual">
      <formula>G31</formula>
    </cfRule>
    <cfRule type="cellIs" dxfId="2334" priority="90" operator="equal">
      <formula>G31</formula>
    </cfRule>
  </conditionalFormatting>
  <conditionalFormatting sqref="K32">
    <cfRule type="cellIs" dxfId="2333" priority="87" operator="notEqual">
      <formula>G32</formula>
    </cfRule>
    <cfRule type="cellIs" dxfId="2332" priority="88" operator="equal">
      <formula>G32</formula>
    </cfRule>
  </conditionalFormatting>
  <conditionalFormatting sqref="K33">
    <cfRule type="cellIs" dxfId="2331" priority="85" operator="notEqual">
      <formula>G33</formula>
    </cfRule>
    <cfRule type="cellIs" dxfId="2330" priority="86" operator="equal">
      <formula>G33</formula>
    </cfRule>
  </conditionalFormatting>
  <conditionalFormatting sqref="K34">
    <cfRule type="cellIs" dxfId="2329" priority="83" operator="notEqual">
      <formula>G34</formula>
    </cfRule>
    <cfRule type="cellIs" dxfId="2328" priority="84" operator="equal">
      <formula>G34</formula>
    </cfRule>
  </conditionalFormatting>
  <conditionalFormatting sqref="K35">
    <cfRule type="cellIs" dxfId="2327" priority="81" operator="notEqual">
      <formula>G35</formula>
    </cfRule>
    <cfRule type="cellIs" dxfId="2326" priority="82" operator="equal">
      <formula>G35</formula>
    </cfRule>
  </conditionalFormatting>
  <conditionalFormatting sqref="K36">
    <cfRule type="cellIs" dxfId="2325" priority="79" operator="notEqual">
      <formula>G36</formula>
    </cfRule>
    <cfRule type="cellIs" dxfId="2324" priority="80" operator="equal">
      <formula>G36</formula>
    </cfRule>
  </conditionalFormatting>
  <conditionalFormatting sqref="K37">
    <cfRule type="cellIs" dxfId="2323" priority="77" operator="notEqual">
      <formula>G37</formula>
    </cfRule>
    <cfRule type="cellIs" dxfId="2322" priority="78" operator="equal">
      <formula>G37</formula>
    </cfRule>
  </conditionalFormatting>
  <conditionalFormatting sqref="K38">
    <cfRule type="cellIs" dxfId="2321" priority="75" operator="notEqual">
      <formula>G38</formula>
    </cfRule>
    <cfRule type="cellIs" dxfId="2320" priority="76" operator="equal">
      <formula>G38</formula>
    </cfRule>
  </conditionalFormatting>
  <conditionalFormatting sqref="K39">
    <cfRule type="cellIs" dxfId="2319" priority="73" operator="notEqual">
      <formula>G39</formula>
    </cfRule>
    <cfRule type="cellIs" dxfId="2318" priority="74" operator="equal">
      <formula>G39</formula>
    </cfRule>
  </conditionalFormatting>
  <conditionalFormatting sqref="K40">
    <cfRule type="cellIs" dxfId="2317" priority="71" operator="notEqual">
      <formula>G40</formula>
    </cfRule>
    <cfRule type="cellIs" dxfId="2316" priority="72" operator="equal">
      <formula>G40</formula>
    </cfRule>
  </conditionalFormatting>
  <conditionalFormatting sqref="K41">
    <cfRule type="cellIs" dxfId="2315" priority="69" operator="notEqual">
      <formula>G41</formula>
    </cfRule>
    <cfRule type="cellIs" dxfId="2314" priority="70" operator="equal">
      <formula>G41</formula>
    </cfRule>
  </conditionalFormatting>
  <conditionalFormatting sqref="K43">
    <cfRule type="cellIs" dxfId="2313" priority="67" operator="notEqual">
      <formula>G43</formula>
    </cfRule>
    <cfRule type="cellIs" dxfId="2312" priority="68" operator="equal">
      <formula>G43</formula>
    </cfRule>
  </conditionalFormatting>
  <conditionalFormatting sqref="K44">
    <cfRule type="cellIs" dxfId="2311" priority="65" operator="notEqual">
      <formula>G44</formula>
    </cfRule>
    <cfRule type="cellIs" dxfId="2310" priority="66" operator="equal">
      <formula>G44</formula>
    </cfRule>
  </conditionalFormatting>
  <conditionalFormatting sqref="K45">
    <cfRule type="cellIs" dxfId="2309" priority="63" operator="notEqual">
      <formula>G45</formula>
    </cfRule>
    <cfRule type="cellIs" dxfId="2308" priority="64" operator="equal">
      <formula>G45</formula>
    </cfRule>
  </conditionalFormatting>
  <conditionalFormatting sqref="K46">
    <cfRule type="cellIs" dxfId="2307" priority="61" operator="notEqual">
      <formula>G46</formula>
    </cfRule>
    <cfRule type="cellIs" dxfId="2306" priority="62" operator="equal">
      <formula>G46</formula>
    </cfRule>
  </conditionalFormatting>
  <conditionalFormatting sqref="K47">
    <cfRule type="cellIs" dxfId="2305" priority="59" operator="notEqual">
      <formula>G47</formula>
    </cfRule>
    <cfRule type="cellIs" dxfId="2304" priority="60" operator="equal">
      <formula>G47</formula>
    </cfRule>
  </conditionalFormatting>
  <conditionalFormatting sqref="K48">
    <cfRule type="cellIs" dxfId="2303" priority="57" operator="notEqual">
      <formula>G48</formula>
    </cfRule>
    <cfRule type="cellIs" dxfId="2302" priority="58" operator="equal">
      <formula>G48</formula>
    </cfRule>
  </conditionalFormatting>
  <conditionalFormatting sqref="K49">
    <cfRule type="cellIs" dxfId="2301" priority="55" operator="notEqual">
      <formula>G49</formula>
    </cfRule>
    <cfRule type="cellIs" dxfId="2300" priority="56" operator="equal">
      <formula>G49</formula>
    </cfRule>
  </conditionalFormatting>
  <conditionalFormatting sqref="K50">
    <cfRule type="cellIs" dxfId="2299" priority="53" operator="notEqual">
      <formula>G50</formula>
    </cfRule>
    <cfRule type="cellIs" dxfId="2298" priority="54" operator="equal">
      <formula>G50</formula>
    </cfRule>
  </conditionalFormatting>
  <conditionalFormatting sqref="K51">
    <cfRule type="cellIs" dxfId="2297" priority="51" operator="notEqual">
      <formula>G51</formula>
    </cfRule>
    <cfRule type="cellIs" dxfId="2296" priority="52" operator="equal">
      <formula>G51</formula>
    </cfRule>
  </conditionalFormatting>
  <conditionalFormatting sqref="K52">
    <cfRule type="cellIs" dxfId="2295" priority="49" operator="notEqual">
      <formula>G52</formula>
    </cfRule>
    <cfRule type="cellIs" dxfId="2294" priority="50" operator="equal">
      <formula>G52</formula>
    </cfRule>
  </conditionalFormatting>
  <conditionalFormatting sqref="K53">
    <cfRule type="cellIs" dxfId="2293" priority="47" operator="notEqual">
      <formula>G53</formula>
    </cfRule>
    <cfRule type="cellIs" dxfId="2292" priority="48" operator="equal">
      <formula>G53</formula>
    </cfRule>
  </conditionalFormatting>
  <conditionalFormatting sqref="K54">
    <cfRule type="cellIs" dxfId="2291" priority="45" operator="notEqual">
      <formula>G54</formula>
    </cfRule>
    <cfRule type="cellIs" dxfId="2290" priority="46" operator="equal">
      <formula>G54</formula>
    </cfRule>
  </conditionalFormatting>
  <conditionalFormatting sqref="K55">
    <cfRule type="cellIs" dxfId="2289" priority="43" operator="notEqual">
      <formula>G55</formula>
    </cfRule>
    <cfRule type="cellIs" dxfId="2288" priority="44" operator="equal">
      <formula>G55</formula>
    </cfRule>
  </conditionalFormatting>
  <conditionalFormatting sqref="K56">
    <cfRule type="cellIs" dxfId="2287" priority="41" operator="notEqual">
      <formula>G56</formula>
    </cfRule>
    <cfRule type="cellIs" dxfId="2286" priority="42" operator="equal">
      <formula>G56</formula>
    </cfRule>
  </conditionalFormatting>
  <conditionalFormatting sqref="K57">
    <cfRule type="cellIs" dxfId="2285" priority="39" operator="notEqual">
      <formula>G57</formula>
    </cfRule>
    <cfRule type="cellIs" dxfId="2284" priority="40" operator="equal">
      <formula>G57</formula>
    </cfRule>
  </conditionalFormatting>
  <conditionalFormatting sqref="K58">
    <cfRule type="cellIs" dxfId="2283" priority="37" operator="notEqual">
      <formula>G58</formula>
    </cfRule>
    <cfRule type="cellIs" dxfId="2282" priority="38" operator="equal">
      <formula>G58</formula>
    </cfRule>
  </conditionalFormatting>
  <conditionalFormatting sqref="K59">
    <cfRule type="cellIs" dxfId="2281" priority="35" operator="notEqual">
      <formula>G59</formula>
    </cfRule>
    <cfRule type="cellIs" dxfId="2280" priority="36" operator="equal">
      <formula>G59</formula>
    </cfRule>
  </conditionalFormatting>
  <conditionalFormatting sqref="K60">
    <cfRule type="cellIs" dxfId="2279" priority="33" operator="notEqual">
      <formula>G60</formula>
    </cfRule>
    <cfRule type="cellIs" dxfId="2278" priority="34" operator="equal">
      <formula>G60</formula>
    </cfRule>
  </conditionalFormatting>
  <conditionalFormatting sqref="K61">
    <cfRule type="cellIs" dxfId="2277" priority="31" operator="notEqual">
      <formula>G61</formula>
    </cfRule>
    <cfRule type="cellIs" dxfId="2276" priority="32" operator="equal">
      <formula>G61</formula>
    </cfRule>
  </conditionalFormatting>
  <conditionalFormatting sqref="K62">
    <cfRule type="cellIs" dxfId="2275" priority="29" operator="notEqual">
      <formula>G62</formula>
    </cfRule>
    <cfRule type="cellIs" dxfId="2274" priority="30" operator="equal">
      <formula>G62</formula>
    </cfRule>
  </conditionalFormatting>
  <conditionalFormatting sqref="K63">
    <cfRule type="cellIs" dxfId="2273" priority="27" operator="notEqual">
      <formula>G63</formula>
    </cfRule>
    <cfRule type="cellIs" dxfId="2272" priority="28" operator="equal">
      <formula>G63</formula>
    </cfRule>
  </conditionalFormatting>
  <conditionalFormatting sqref="K67">
    <cfRule type="cellIs" dxfId="2271" priority="25" operator="notEqual">
      <formula>G67</formula>
    </cfRule>
    <cfRule type="cellIs" dxfId="2270" priority="26" operator="equal">
      <formula>G67</formula>
    </cfRule>
  </conditionalFormatting>
  <conditionalFormatting sqref="K68">
    <cfRule type="cellIs" dxfId="2269" priority="23" operator="notEqual">
      <formula>G68</formula>
    </cfRule>
    <cfRule type="cellIs" dxfId="2268" priority="24" operator="equal">
      <formula>G68</formula>
    </cfRule>
  </conditionalFormatting>
  <conditionalFormatting sqref="K69">
    <cfRule type="cellIs" dxfId="2267" priority="21" operator="notEqual">
      <formula>G69</formula>
    </cfRule>
    <cfRule type="cellIs" dxfId="2266" priority="22" operator="equal">
      <formula>G69</formula>
    </cfRule>
  </conditionalFormatting>
  <conditionalFormatting sqref="K71">
    <cfRule type="cellIs" dxfId="2265" priority="19" operator="notEqual">
      <formula>G71</formula>
    </cfRule>
    <cfRule type="cellIs" dxfId="2264" priority="20" operator="equal">
      <formula>G71</formula>
    </cfRule>
  </conditionalFormatting>
  <conditionalFormatting sqref="K72">
    <cfRule type="cellIs" dxfId="2263" priority="17" operator="notEqual">
      <formula>G72</formula>
    </cfRule>
    <cfRule type="cellIs" dxfId="2262" priority="18" operator="equal">
      <formula>G72</formula>
    </cfRule>
  </conditionalFormatting>
  <conditionalFormatting sqref="K73">
    <cfRule type="cellIs" dxfId="2261" priority="15" operator="notEqual">
      <formula>G73</formula>
    </cfRule>
    <cfRule type="cellIs" dxfId="2260" priority="16" operator="equal">
      <formula>G73</formula>
    </cfRule>
  </conditionalFormatting>
  <conditionalFormatting sqref="K76">
    <cfRule type="cellIs" dxfId="2259" priority="13" operator="notEqual">
      <formula>G76</formula>
    </cfRule>
    <cfRule type="cellIs" dxfId="2258" priority="14" operator="equal">
      <formula>G76</formula>
    </cfRule>
  </conditionalFormatting>
  <conditionalFormatting sqref="K9">
    <cfRule type="cellIs" dxfId="2257" priority="131" operator="notEqual">
      <formula>G9</formula>
    </cfRule>
    <cfRule type="cellIs" dxfId="2256" priority="132" operator="equal">
      <formula>G9</formula>
    </cfRule>
  </conditionalFormatting>
  <conditionalFormatting sqref="K10">
    <cfRule type="cellIs" dxfId="2255" priority="129" operator="notEqual">
      <formula>G10</formula>
    </cfRule>
    <cfRule type="cellIs" dxfId="2254" priority="130" operator="equal">
      <formula>G10</formula>
    </cfRule>
  </conditionalFormatting>
  <conditionalFormatting sqref="K11">
    <cfRule type="cellIs" dxfId="2253" priority="127" operator="notEqual">
      <formula>G11</formula>
    </cfRule>
    <cfRule type="cellIs" dxfId="2252" priority="128" operator="equal">
      <formula>G11</formula>
    </cfRule>
  </conditionalFormatting>
  <conditionalFormatting sqref="K12">
    <cfRule type="cellIs" dxfId="2251" priority="125" operator="notEqual">
      <formula>G12</formula>
    </cfRule>
    <cfRule type="cellIs" dxfId="2250" priority="126" operator="equal">
      <formula>G12</formula>
    </cfRule>
  </conditionalFormatting>
  <conditionalFormatting sqref="K13">
    <cfRule type="cellIs" dxfId="2249" priority="123" operator="notEqual">
      <formula>G13</formula>
    </cfRule>
    <cfRule type="cellIs" dxfId="2248" priority="124" operator="equal">
      <formula>G13</formula>
    </cfRule>
  </conditionalFormatting>
  <conditionalFormatting sqref="K14">
    <cfRule type="cellIs" dxfId="2247" priority="121" operator="notEqual">
      <formula>G14</formula>
    </cfRule>
    <cfRule type="cellIs" dxfId="2246" priority="122" operator="equal">
      <formula>G14</formula>
    </cfRule>
  </conditionalFormatting>
  <conditionalFormatting sqref="G76">
    <cfRule type="cellIs" dxfId="2245" priority="11" operator="notEqual">
      <formula>$G$77</formula>
    </cfRule>
    <cfRule type="cellIs" dxfId="224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3E702678-CDA1-4B66-8B8D-49D904E3009A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43049EF-0F06-49AE-8BD0-03832ED67B05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EFAE61-2D9D-4246-BE35-DFDB5757D942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0E37F01-9C0C-4F24-8B6D-07D88AB3ACFE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8BFA5ACE-AE8C-468C-B497-D594281F78E5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6A5006B-7E74-41DE-8C90-779A7754E57E}">
            <xm:f>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Detail'!#REF!+'D:\Finance\Work\Reports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335E8FE-77F8-4F6A-9596-1D3C07822063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BB521A4F-7516-4851-9FEA-E551EF178AA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AFE6636-EF71-452D-B852-F8C24C7A7DD8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878DC64-6043-4D55-917E-1C5A14BB2737}">
            <xm:f>'D:\Finance\Work\Reports &amp; Surveys\Cost Analysis\Cost Analysis - 2012-2013\Received from Colleges\Indian River\Original\[11 Indian River 2012-13 CA2 9-9-13 Final.xlsx]CA2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1372969.4299999997</v>
      </c>
      <c r="H8" s="10"/>
      <c r="I8" s="90">
        <v>870810.73</v>
      </c>
      <c r="J8" s="90">
        <v>502158.70000000007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11059.66</v>
      </c>
      <c r="H10" s="17" t="s">
        <v>15</v>
      </c>
      <c r="I10" s="91">
        <v>11059.66</v>
      </c>
      <c r="J10" s="91"/>
      <c r="K10" s="90">
        <v>11059.66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431650.04</v>
      </c>
      <c r="H11" s="17" t="s">
        <v>15</v>
      </c>
      <c r="I11" s="91">
        <v>431650.04</v>
      </c>
      <c r="J11" s="91"/>
      <c r="K11" s="90">
        <v>431650.04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713501.72</v>
      </c>
      <c r="H13" s="17" t="s">
        <v>59</v>
      </c>
      <c r="I13" s="91">
        <v>428101.03</v>
      </c>
      <c r="J13" s="91">
        <v>285400.69</v>
      </c>
      <c r="K13" s="90">
        <v>713501.72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150367.46</v>
      </c>
      <c r="H18" s="17" t="s">
        <v>24</v>
      </c>
      <c r="I18" s="91"/>
      <c r="J18" s="91">
        <v>150367.46</v>
      </c>
      <c r="K18" s="90">
        <v>150367.46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57101.4</v>
      </c>
      <c r="H20" s="17" t="s">
        <v>24</v>
      </c>
      <c r="I20" s="91"/>
      <c r="J20" s="91">
        <v>57101.4</v>
      </c>
      <c r="K20" s="90">
        <v>57101.4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9289.15</v>
      </c>
      <c r="H21" s="17" t="s">
        <v>24</v>
      </c>
      <c r="I21" s="91"/>
      <c r="J21" s="91">
        <v>9289.15</v>
      </c>
      <c r="K21" s="90">
        <v>9289.15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520507.33999999997</v>
      </c>
      <c r="H25" s="10"/>
      <c r="I25" s="90">
        <v>189337.31</v>
      </c>
      <c r="J25" s="90">
        <v>331170.03000000003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66027.149999999994</v>
      </c>
      <c r="H26" s="17" t="s">
        <v>59</v>
      </c>
      <c r="I26" s="91">
        <v>13026.8</v>
      </c>
      <c r="J26" s="91">
        <v>53000.35</v>
      </c>
      <c r="K26" s="90">
        <v>66027.149999999994</v>
      </c>
      <c r="L26" s="18" t="s">
        <v>305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32656.04</v>
      </c>
      <c r="H28" s="17" t="s">
        <v>59</v>
      </c>
      <c r="I28" s="91">
        <v>24492.03</v>
      </c>
      <c r="J28" s="91">
        <v>8164.01</v>
      </c>
      <c r="K28" s="90">
        <v>32656.04</v>
      </c>
      <c r="L28" s="18" t="s">
        <v>306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91115.06</v>
      </c>
      <c r="H30" s="17" t="s">
        <v>59</v>
      </c>
      <c r="I30" s="91">
        <v>68336.3</v>
      </c>
      <c r="J30" s="91">
        <v>22778.76</v>
      </c>
      <c r="K30" s="90">
        <v>91115.06</v>
      </c>
      <c r="L30" s="18" t="s">
        <v>307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105291.17</v>
      </c>
      <c r="H31" s="17" t="s">
        <v>59</v>
      </c>
      <c r="I31" s="91">
        <v>83482.179999999993</v>
      </c>
      <c r="J31" s="91">
        <v>21808.99</v>
      </c>
      <c r="K31" s="90">
        <v>105291.17</v>
      </c>
      <c r="L31" s="18" t="s">
        <v>308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107022.65000000001</v>
      </c>
      <c r="H32" s="17" t="s">
        <v>24</v>
      </c>
      <c r="I32" s="91"/>
      <c r="J32" s="91">
        <v>107022.65</v>
      </c>
      <c r="K32" s="90">
        <v>107022.65</v>
      </c>
      <c r="L32" s="18" t="s">
        <v>265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34391.229999999996</v>
      </c>
      <c r="H33" s="17" t="s">
        <v>24</v>
      </c>
      <c r="I33" s="91"/>
      <c r="J33" s="91">
        <v>34391.230000000003</v>
      </c>
      <c r="K33" s="90">
        <v>34391.230000000003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84004.04</v>
      </c>
      <c r="H40" s="17" t="s">
        <v>24</v>
      </c>
      <c r="I40" s="91"/>
      <c r="J40" s="91">
        <v>84004.04</v>
      </c>
      <c r="K40" s="90">
        <v>84004.04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2123980.19</v>
      </c>
      <c r="H42" s="10"/>
      <c r="I42" s="90">
        <v>783441.01</v>
      </c>
      <c r="J42" s="90">
        <v>1340539.1800000002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1120519.76</v>
      </c>
      <c r="H44" s="17" t="s">
        <v>59</v>
      </c>
      <c r="I44" s="91">
        <v>168077.96</v>
      </c>
      <c r="J44" s="91">
        <v>952441.8</v>
      </c>
      <c r="K44" s="90">
        <v>1120519.76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175952.61</v>
      </c>
      <c r="H45" s="17" t="s">
        <v>24</v>
      </c>
      <c r="I45" s="91"/>
      <c r="J45" s="91">
        <v>175952.61</v>
      </c>
      <c r="K45" s="90">
        <v>175952.61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406060.24</v>
      </c>
      <c r="H47" s="17" t="s">
        <v>15</v>
      </c>
      <c r="I47" s="91">
        <v>406060.24</v>
      </c>
      <c r="J47" s="91"/>
      <c r="K47" s="90">
        <v>406060.24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209302.81</v>
      </c>
      <c r="H49" s="17" t="s">
        <v>15</v>
      </c>
      <c r="I49" s="91">
        <v>209302.81</v>
      </c>
      <c r="J49" s="91"/>
      <c r="K49" s="90">
        <v>209302.81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77401.62</v>
      </c>
      <c r="H54" s="17" t="s">
        <v>24</v>
      </c>
      <c r="I54" s="91"/>
      <c r="J54" s="91">
        <v>77401.62</v>
      </c>
      <c r="K54" s="90">
        <v>77401.62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134743.15</v>
      </c>
      <c r="H62" s="17" t="s">
        <v>24</v>
      </c>
      <c r="I62" s="91"/>
      <c r="J62" s="91">
        <v>134743.15</v>
      </c>
      <c r="K62" s="90">
        <v>134743.15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543937.57999999996</v>
      </c>
      <c r="H70" s="10"/>
      <c r="I70" s="90">
        <v>0</v>
      </c>
      <c r="J70" s="90">
        <v>543937.57999999996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369857.55</v>
      </c>
      <c r="H72" s="17" t="s">
        <v>24</v>
      </c>
      <c r="I72" s="91"/>
      <c r="J72" s="91">
        <v>369857.55</v>
      </c>
      <c r="K72" s="90">
        <v>369857.55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174080.03</v>
      </c>
      <c r="H73" s="17" t="s">
        <v>24</v>
      </c>
      <c r="I73" s="91"/>
      <c r="J73" s="91">
        <v>174080.03</v>
      </c>
      <c r="K73" s="90">
        <v>174080.03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4561394.5399999991</v>
      </c>
      <c r="H76" s="26"/>
      <c r="I76" s="94">
        <v>1843589.05</v>
      </c>
      <c r="J76" s="94">
        <v>2717805.49</v>
      </c>
      <c r="K76" s="90">
        <v>4561394.54</v>
      </c>
      <c r="L76" s="27"/>
    </row>
    <row r="77" spans="1:12" ht="15.75" x14ac:dyDescent="0.25">
      <c r="F77" s="83" t="s">
        <v>200</v>
      </c>
      <c r="G77" s="95">
        <v>4561394.540000001</v>
      </c>
      <c r="H77" s="14"/>
      <c r="I77" s="85">
        <v>0.40417224027281806</v>
      </c>
      <c r="J77" s="85">
        <v>0.59582775972718216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19435720.060000002</v>
      </c>
      <c r="J83" s="87">
        <v>9.4855711252717009E-2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233" priority="117" operator="notEqual">
      <formula>G16</formula>
    </cfRule>
    <cfRule type="cellIs" dxfId="2232" priority="118" operator="equal">
      <formula>G16</formula>
    </cfRule>
  </conditionalFormatting>
  <conditionalFormatting sqref="K17">
    <cfRule type="cellIs" dxfId="2231" priority="115" operator="notEqual">
      <formula>G17</formula>
    </cfRule>
    <cfRule type="cellIs" dxfId="2230" priority="116" operator="equal">
      <formula>G17</formula>
    </cfRule>
  </conditionalFormatting>
  <conditionalFormatting sqref="K18">
    <cfRule type="cellIs" dxfId="2229" priority="113" operator="notEqual">
      <formula>G18</formula>
    </cfRule>
    <cfRule type="cellIs" dxfId="2228" priority="114" operator="equal">
      <formula>G18</formula>
    </cfRule>
  </conditionalFormatting>
  <conditionalFormatting sqref="K19">
    <cfRule type="cellIs" dxfId="2227" priority="111" operator="notEqual">
      <formula>G19</formula>
    </cfRule>
    <cfRule type="cellIs" dxfId="2226" priority="112" operator="equal">
      <formula>G19</formula>
    </cfRule>
  </conditionalFormatting>
  <conditionalFormatting sqref="K20">
    <cfRule type="cellIs" dxfId="2225" priority="109" operator="notEqual">
      <formula>G20</formula>
    </cfRule>
    <cfRule type="cellIs" dxfId="2224" priority="110" operator="equal">
      <formula>G20</formula>
    </cfRule>
  </conditionalFormatting>
  <conditionalFormatting sqref="K21">
    <cfRule type="cellIs" dxfId="2223" priority="107" operator="notEqual">
      <formula>G21</formula>
    </cfRule>
    <cfRule type="cellIs" dxfId="2222" priority="108" operator="equal">
      <formula>G21</formula>
    </cfRule>
  </conditionalFormatting>
  <conditionalFormatting sqref="K22">
    <cfRule type="cellIs" dxfId="2221" priority="105" operator="notEqual">
      <formula>G22</formula>
    </cfRule>
    <cfRule type="cellIs" dxfId="2220" priority="106" operator="equal">
      <formula>G22</formula>
    </cfRule>
  </conditionalFormatting>
  <conditionalFormatting sqref="K23">
    <cfRule type="cellIs" dxfId="2219" priority="103" operator="notEqual">
      <formula>G23</formula>
    </cfRule>
    <cfRule type="cellIs" dxfId="2218" priority="104" operator="equal">
      <formula>G23</formula>
    </cfRule>
  </conditionalFormatting>
  <conditionalFormatting sqref="K24">
    <cfRule type="cellIs" dxfId="2217" priority="101" operator="notEqual">
      <formula>G24</formula>
    </cfRule>
    <cfRule type="cellIs" dxfId="2216" priority="102" operator="equal">
      <formula>G24</formula>
    </cfRule>
  </conditionalFormatting>
  <conditionalFormatting sqref="K26">
    <cfRule type="cellIs" dxfId="2215" priority="99" operator="notEqual">
      <formula>G26</formula>
    </cfRule>
    <cfRule type="cellIs" dxfId="2214" priority="100" operator="equal">
      <formula>G26</formula>
    </cfRule>
  </conditionalFormatting>
  <conditionalFormatting sqref="K27">
    <cfRule type="cellIs" dxfId="2213" priority="97" operator="notEqual">
      <formula>G27</formula>
    </cfRule>
    <cfRule type="cellIs" dxfId="2212" priority="98" operator="equal">
      <formula>G27</formula>
    </cfRule>
  </conditionalFormatting>
  <conditionalFormatting sqref="K28">
    <cfRule type="cellIs" dxfId="2211" priority="95" operator="notEqual">
      <formula>G28</formula>
    </cfRule>
    <cfRule type="cellIs" dxfId="2210" priority="96" operator="equal">
      <formula>G28</formula>
    </cfRule>
  </conditionalFormatting>
  <conditionalFormatting sqref="K29">
    <cfRule type="cellIs" dxfId="2209" priority="93" operator="notEqual">
      <formula>G29</formula>
    </cfRule>
    <cfRule type="cellIs" dxfId="2208" priority="94" operator="equal">
      <formula>G29</formula>
    </cfRule>
  </conditionalFormatting>
  <conditionalFormatting sqref="K30">
    <cfRule type="cellIs" dxfId="2207" priority="91" operator="notEqual">
      <formula>G30</formula>
    </cfRule>
    <cfRule type="cellIs" dxfId="2206" priority="92" operator="equal">
      <formula>G30</formula>
    </cfRule>
  </conditionalFormatting>
  <conditionalFormatting sqref="K31">
    <cfRule type="cellIs" dxfId="2205" priority="89" operator="notEqual">
      <formula>G31</formula>
    </cfRule>
    <cfRule type="cellIs" dxfId="2204" priority="90" operator="equal">
      <formula>G31</formula>
    </cfRule>
  </conditionalFormatting>
  <conditionalFormatting sqref="K32">
    <cfRule type="cellIs" dxfId="2203" priority="87" operator="notEqual">
      <formula>G32</formula>
    </cfRule>
    <cfRule type="cellIs" dxfId="2202" priority="88" operator="equal">
      <formula>G32</formula>
    </cfRule>
  </conditionalFormatting>
  <conditionalFormatting sqref="K33">
    <cfRule type="cellIs" dxfId="2201" priority="85" operator="notEqual">
      <formula>G33</formula>
    </cfRule>
    <cfRule type="cellIs" dxfId="2200" priority="86" operator="equal">
      <formula>G33</formula>
    </cfRule>
  </conditionalFormatting>
  <conditionalFormatting sqref="K34">
    <cfRule type="cellIs" dxfId="2199" priority="83" operator="notEqual">
      <formula>G34</formula>
    </cfRule>
    <cfRule type="cellIs" dxfId="2198" priority="84" operator="equal">
      <formula>G34</formula>
    </cfRule>
  </conditionalFormatting>
  <conditionalFormatting sqref="K35">
    <cfRule type="cellIs" dxfId="2197" priority="81" operator="notEqual">
      <formula>G35</formula>
    </cfRule>
    <cfRule type="cellIs" dxfId="2196" priority="82" operator="equal">
      <formula>G35</formula>
    </cfRule>
  </conditionalFormatting>
  <conditionalFormatting sqref="K36">
    <cfRule type="cellIs" dxfId="2195" priority="79" operator="notEqual">
      <formula>G36</formula>
    </cfRule>
    <cfRule type="cellIs" dxfId="2194" priority="80" operator="equal">
      <formula>G36</formula>
    </cfRule>
  </conditionalFormatting>
  <conditionalFormatting sqref="K37">
    <cfRule type="cellIs" dxfId="2193" priority="77" operator="notEqual">
      <formula>G37</formula>
    </cfRule>
    <cfRule type="cellIs" dxfId="2192" priority="78" operator="equal">
      <formula>G37</formula>
    </cfRule>
  </conditionalFormatting>
  <conditionalFormatting sqref="K38">
    <cfRule type="cellIs" dxfId="2191" priority="75" operator="notEqual">
      <formula>G38</formula>
    </cfRule>
    <cfRule type="cellIs" dxfId="2190" priority="76" operator="equal">
      <formula>G38</formula>
    </cfRule>
  </conditionalFormatting>
  <conditionalFormatting sqref="K39">
    <cfRule type="cellIs" dxfId="2189" priority="73" operator="notEqual">
      <formula>G39</formula>
    </cfRule>
    <cfRule type="cellIs" dxfId="2188" priority="74" operator="equal">
      <formula>G39</formula>
    </cfRule>
  </conditionalFormatting>
  <conditionalFormatting sqref="K40">
    <cfRule type="cellIs" dxfId="2187" priority="71" operator="notEqual">
      <formula>G40</formula>
    </cfRule>
    <cfRule type="cellIs" dxfId="2186" priority="72" operator="equal">
      <formula>G40</formula>
    </cfRule>
  </conditionalFormatting>
  <conditionalFormatting sqref="K41">
    <cfRule type="cellIs" dxfId="2185" priority="69" operator="notEqual">
      <formula>G41</formula>
    </cfRule>
    <cfRule type="cellIs" dxfId="2184" priority="70" operator="equal">
      <formula>G41</formula>
    </cfRule>
  </conditionalFormatting>
  <conditionalFormatting sqref="K43">
    <cfRule type="cellIs" dxfId="2183" priority="67" operator="notEqual">
      <formula>G43</formula>
    </cfRule>
    <cfRule type="cellIs" dxfId="2182" priority="68" operator="equal">
      <formula>G43</formula>
    </cfRule>
  </conditionalFormatting>
  <conditionalFormatting sqref="K44">
    <cfRule type="cellIs" dxfId="2181" priority="65" operator="notEqual">
      <formula>G44</formula>
    </cfRule>
    <cfRule type="cellIs" dxfId="2180" priority="66" operator="equal">
      <formula>G44</formula>
    </cfRule>
  </conditionalFormatting>
  <conditionalFormatting sqref="K45">
    <cfRule type="cellIs" dxfId="2179" priority="63" operator="notEqual">
      <formula>G45</formula>
    </cfRule>
    <cfRule type="cellIs" dxfId="2178" priority="64" operator="equal">
      <formula>G45</formula>
    </cfRule>
  </conditionalFormatting>
  <conditionalFormatting sqref="K46">
    <cfRule type="cellIs" dxfId="2177" priority="61" operator="notEqual">
      <formula>G46</formula>
    </cfRule>
    <cfRule type="cellIs" dxfId="2176" priority="62" operator="equal">
      <formula>G46</formula>
    </cfRule>
  </conditionalFormatting>
  <conditionalFormatting sqref="K47">
    <cfRule type="cellIs" dxfId="2175" priority="59" operator="notEqual">
      <formula>G47</formula>
    </cfRule>
    <cfRule type="cellIs" dxfId="2174" priority="60" operator="equal">
      <formula>G47</formula>
    </cfRule>
  </conditionalFormatting>
  <conditionalFormatting sqref="K48">
    <cfRule type="cellIs" dxfId="2173" priority="57" operator="notEqual">
      <formula>G48</formula>
    </cfRule>
    <cfRule type="cellIs" dxfId="2172" priority="58" operator="equal">
      <formula>G48</formula>
    </cfRule>
  </conditionalFormatting>
  <conditionalFormatting sqref="K49">
    <cfRule type="cellIs" dxfId="2171" priority="55" operator="notEqual">
      <formula>G49</formula>
    </cfRule>
    <cfRule type="cellIs" dxfId="2170" priority="56" operator="equal">
      <formula>G49</formula>
    </cfRule>
  </conditionalFormatting>
  <conditionalFormatting sqref="K50">
    <cfRule type="cellIs" dxfId="2169" priority="53" operator="notEqual">
      <formula>G50</formula>
    </cfRule>
    <cfRule type="cellIs" dxfId="2168" priority="54" operator="equal">
      <formula>G50</formula>
    </cfRule>
  </conditionalFormatting>
  <conditionalFormatting sqref="K51">
    <cfRule type="cellIs" dxfId="2167" priority="51" operator="notEqual">
      <formula>G51</formula>
    </cfRule>
    <cfRule type="cellIs" dxfId="2166" priority="52" operator="equal">
      <formula>G51</formula>
    </cfRule>
  </conditionalFormatting>
  <conditionalFormatting sqref="K52">
    <cfRule type="cellIs" dxfId="2165" priority="49" operator="notEqual">
      <formula>G52</formula>
    </cfRule>
    <cfRule type="cellIs" dxfId="2164" priority="50" operator="equal">
      <formula>G52</formula>
    </cfRule>
  </conditionalFormatting>
  <conditionalFormatting sqref="K53">
    <cfRule type="cellIs" dxfId="2163" priority="47" operator="notEqual">
      <formula>G53</formula>
    </cfRule>
    <cfRule type="cellIs" dxfId="2162" priority="48" operator="equal">
      <formula>G53</formula>
    </cfRule>
  </conditionalFormatting>
  <conditionalFormatting sqref="K54">
    <cfRule type="cellIs" dxfId="2161" priority="45" operator="notEqual">
      <formula>G54</formula>
    </cfRule>
    <cfRule type="cellIs" dxfId="2160" priority="46" operator="equal">
      <formula>G54</formula>
    </cfRule>
  </conditionalFormatting>
  <conditionalFormatting sqref="K55">
    <cfRule type="cellIs" dxfId="2159" priority="43" operator="notEqual">
      <formula>G55</formula>
    </cfRule>
    <cfRule type="cellIs" dxfId="2158" priority="44" operator="equal">
      <formula>G55</formula>
    </cfRule>
  </conditionalFormatting>
  <conditionalFormatting sqref="K56">
    <cfRule type="cellIs" dxfId="2157" priority="41" operator="notEqual">
      <formula>G56</formula>
    </cfRule>
    <cfRule type="cellIs" dxfId="2156" priority="42" operator="equal">
      <formula>G56</formula>
    </cfRule>
  </conditionalFormatting>
  <conditionalFormatting sqref="K57">
    <cfRule type="cellIs" dxfId="2155" priority="39" operator="notEqual">
      <formula>G57</formula>
    </cfRule>
    <cfRule type="cellIs" dxfId="2154" priority="40" operator="equal">
      <formula>G57</formula>
    </cfRule>
  </conditionalFormatting>
  <conditionalFormatting sqref="K58">
    <cfRule type="cellIs" dxfId="2153" priority="37" operator="notEqual">
      <formula>G58</formula>
    </cfRule>
    <cfRule type="cellIs" dxfId="2152" priority="38" operator="equal">
      <formula>G58</formula>
    </cfRule>
  </conditionalFormatting>
  <conditionalFormatting sqref="K59">
    <cfRule type="cellIs" dxfId="2151" priority="35" operator="notEqual">
      <formula>G59</formula>
    </cfRule>
    <cfRule type="cellIs" dxfId="2150" priority="36" operator="equal">
      <formula>G59</formula>
    </cfRule>
  </conditionalFormatting>
  <conditionalFormatting sqref="K60">
    <cfRule type="cellIs" dxfId="2149" priority="33" operator="notEqual">
      <formula>G60</formula>
    </cfRule>
    <cfRule type="cellIs" dxfId="2148" priority="34" operator="equal">
      <formula>G60</formula>
    </cfRule>
  </conditionalFormatting>
  <conditionalFormatting sqref="K61">
    <cfRule type="cellIs" dxfId="2147" priority="31" operator="notEqual">
      <formula>G61</formula>
    </cfRule>
    <cfRule type="cellIs" dxfId="2146" priority="32" operator="equal">
      <formula>G61</formula>
    </cfRule>
  </conditionalFormatting>
  <conditionalFormatting sqref="K62">
    <cfRule type="cellIs" dxfId="2145" priority="29" operator="notEqual">
      <formula>G62</formula>
    </cfRule>
    <cfRule type="cellIs" dxfId="2144" priority="30" operator="equal">
      <formula>G62</formula>
    </cfRule>
  </conditionalFormatting>
  <conditionalFormatting sqref="K63">
    <cfRule type="cellIs" dxfId="2143" priority="27" operator="notEqual">
      <formula>G63</formula>
    </cfRule>
    <cfRule type="cellIs" dxfId="2142" priority="28" operator="equal">
      <formula>G63</formula>
    </cfRule>
  </conditionalFormatting>
  <conditionalFormatting sqref="K67">
    <cfRule type="cellIs" dxfId="2141" priority="25" operator="notEqual">
      <formula>G67</formula>
    </cfRule>
    <cfRule type="cellIs" dxfId="2140" priority="26" operator="equal">
      <formula>G67</formula>
    </cfRule>
  </conditionalFormatting>
  <conditionalFormatting sqref="K68">
    <cfRule type="cellIs" dxfId="2139" priority="23" operator="notEqual">
      <formula>G68</formula>
    </cfRule>
    <cfRule type="cellIs" dxfId="2138" priority="24" operator="equal">
      <formula>G68</formula>
    </cfRule>
  </conditionalFormatting>
  <conditionalFormatting sqref="K69">
    <cfRule type="cellIs" dxfId="2137" priority="21" operator="notEqual">
      <formula>G69</formula>
    </cfRule>
    <cfRule type="cellIs" dxfId="2136" priority="22" operator="equal">
      <formula>G69</formula>
    </cfRule>
  </conditionalFormatting>
  <conditionalFormatting sqref="K71">
    <cfRule type="cellIs" dxfId="2135" priority="19" operator="notEqual">
      <formula>G71</formula>
    </cfRule>
    <cfRule type="cellIs" dxfId="2134" priority="20" operator="equal">
      <formula>G71</formula>
    </cfRule>
  </conditionalFormatting>
  <conditionalFormatting sqref="K72">
    <cfRule type="cellIs" dxfId="2133" priority="17" operator="notEqual">
      <formula>G72</formula>
    </cfRule>
    <cfRule type="cellIs" dxfId="2132" priority="18" operator="equal">
      <formula>G72</formula>
    </cfRule>
  </conditionalFormatting>
  <conditionalFormatting sqref="K73">
    <cfRule type="cellIs" dxfId="2131" priority="15" operator="notEqual">
      <formula>G73</formula>
    </cfRule>
    <cfRule type="cellIs" dxfId="2130" priority="16" operator="equal">
      <formula>G73</formula>
    </cfRule>
  </conditionalFormatting>
  <conditionalFormatting sqref="K76">
    <cfRule type="cellIs" dxfId="2129" priority="13" operator="notEqual">
      <formula>G76</formula>
    </cfRule>
    <cfRule type="cellIs" dxfId="2128" priority="14" operator="equal">
      <formula>G76</formula>
    </cfRule>
  </conditionalFormatting>
  <conditionalFormatting sqref="K9">
    <cfRule type="cellIs" dxfId="2127" priority="131" operator="notEqual">
      <formula>G9</formula>
    </cfRule>
    <cfRule type="cellIs" dxfId="2126" priority="132" operator="equal">
      <formula>G9</formula>
    </cfRule>
  </conditionalFormatting>
  <conditionalFormatting sqref="K10">
    <cfRule type="cellIs" dxfId="2125" priority="129" operator="notEqual">
      <formula>G10</formula>
    </cfRule>
    <cfRule type="cellIs" dxfId="2124" priority="130" operator="equal">
      <formula>G10</formula>
    </cfRule>
  </conditionalFormatting>
  <conditionalFormatting sqref="K11">
    <cfRule type="cellIs" dxfId="2123" priority="127" operator="notEqual">
      <formula>G11</formula>
    </cfRule>
    <cfRule type="cellIs" dxfId="2122" priority="128" operator="equal">
      <formula>G11</formula>
    </cfRule>
  </conditionalFormatting>
  <conditionalFormatting sqref="K12">
    <cfRule type="cellIs" dxfId="2121" priority="125" operator="notEqual">
      <formula>G12</formula>
    </cfRule>
    <cfRule type="cellIs" dxfId="2120" priority="126" operator="equal">
      <formula>G12</formula>
    </cfRule>
  </conditionalFormatting>
  <conditionalFormatting sqref="K13">
    <cfRule type="cellIs" dxfId="2119" priority="123" operator="notEqual">
      <formula>G13</formula>
    </cfRule>
    <cfRule type="cellIs" dxfId="2118" priority="124" operator="equal">
      <formula>G13</formula>
    </cfRule>
  </conditionalFormatting>
  <conditionalFormatting sqref="K14">
    <cfRule type="cellIs" dxfId="2117" priority="121" operator="notEqual">
      <formula>G14</formula>
    </cfRule>
    <cfRule type="cellIs" dxfId="2116" priority="122" operator="equal">
      <formula>G14</formula>
    </cfRule>
  </conditionalFormatting>
  <conditionalFormatting sqref="K15">
    <cfRule type="cellIs" dxfId="2115" priority="119" operator="notEqual">
      <formula>G15</formula>
    </cfRule>
    <cfRule type="cellIs" dxfId="2114" priority="120" operator="equal">
      <formula>G15</formula>
    </cfRule>
  </conditionalFormatting>
  <conditionalFormatting sqref="G76">
    <cfRule type="cellIs" dxfId="2113" priority="11" operator="notEqual">
      <formula>$G$77</formula>
    </cfRule>
    <cfRule type="cellIs" dxfId="211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73534A0-F5DC-46AE-B0AA-2244EF8E15F7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81B4316-7F09-4406-9A83-19BAEDFDEE75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3E3E975-DCEB-4224-AD30-2FCFD01F429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A77DA18-7F6D-4F0E-A20D-8037CCD8DBE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8F99F84-F8A7-46AB-B485-0E80322DBD55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20FF037F-7E36-420B-BBD7-635AC290876A}">
            <xm:f>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Detail'!#REF!+'D:\Finance\Work\Reports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3B25D5AA-B431-4C7B-8919-514D7E5AD566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81B45F5C-7FBC-4506-9323-194416961233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8F94F6-4259-4923-A912-703C92C6D9BA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9FC1CA0-A890-40FA-BB6B-743DC68E3262}">
            <xm:f>'D:\Finance\Work\Reports &amp; Surveys\Cost Analysis\Cost Analysis - 2012-2013\Received from Colleges\Florida Gateway\Original\[12 Florida Gateway 2012-13 10-3-13 232PM.xlsx]CA2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1379584.5900000003</v>
      </c>
      <c r="H8" s="10"/>
      <c r="I8" s="90">
        <v>733458.67</v>
      </c>
      <c r="J8" s="90">
        <v>646125.91999999993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5644.18</v>
      </c>
      <c r="H9" s="17" t="s">
        <v>15</v>
      </c>
      <c r="I9" s="91">
        <v>5644.18</v>
      </c>
      <c r="J9" s="91"/>
      <c r="K9" s="90">
        <v>5644.18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/>
      <c r="H10" s="17"/>
      <c r="I10" s="91"/>
      <c r="J10" s="91"/>
      <c r="K10" s="90">
        <v>0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384011.28</v>
      </c>
      <c r="H11" s="17" t="s">
        <v>15</v>
      </c>
      <c r="I11" s="91">
        <v>384011.28</v>
      </c>
      <c r="J11" s="91"/>
      <c r="K11" s="90">
        <v>384011.28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621150.91</v>
      </c>
      <c r="H13" s="17" t="s">
        <v>59</v>
      </c>
      <c r="I13" s="91">
        <v>316754.61</v>
      </c>
      <c r="J13" s="91">
        <v>304396.3</v>
      </c>
      <c r="K13" s="90">
        <v>621150.90999999992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278880.15999999997</v>
      </c>
      <c r="H14" s="17" t="s">
        <v>24</v>
      </c>
      <c r="I14" s="91"/>
      <c r="J14" s="91">
        <v>278880.15999999997</v>
      </c>
      <c r="K14" s="90">
        <v>278880.15999999997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/>
      <c r="H18" s="17"/>
      <c r="I18" s="91"/>
      <c r="J18" s="91"/>
      <c r="K18" s="90">
        <v>0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58977.11</v>
      </c>
      <c r="H19" s="17" t="s">
        <v>24</v>
      </c>
      <c r="I19" s="92"/>
      <c r="J19" s="92">
        <v>58977.11</v>
      </c>
      <c r="K19" s="90">
        <v>58977.11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27048.6</v>
      </c>
      <c r="H20" s="17" t="s">
        <v>15</v>
      </c>
      <c r="I20" s="91">
        <v>27048.6</v>
      </c>
      <c r="J20" s="91"/>
      <c r="K20" s="90">
        <v>27048.6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3872.35</v>
      </c>
      <c r="H21" s="17" t="s">
        <v>24</v>
      </c>
      <c r="I21" s="91"/>
      <c r="J21" s="91">
        <v>3872.35</v>
      </c>
      <c r="K21" s="90">
        <v>3872.35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933096.44000000006</v>
      </c>
      <c r="H25" s="10"/>
      <c r="I25" s="90">
        <v>741490.34</v>
      </c>
      <c r="J25" s="90">
        <v>191606.1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690359.02</v>
      </c>
      <c r="H30" s="17" t="s">
        <v>59</v>
      </c>
      <c r="I30" s="91">
        <v>521467.92</v>
      </c>
      <c r="J30" s="91">
        <v>168891.1</v>
      </c>
      <c r="K30" s="90">
        <v>690359.02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220022.42</v>
      </c>
      <c r="H31" s="17" t="s">
        <v>15</v>
      </c>
      <c r="I31" s="91">
        <v>220022.42</v>
      </c>
      <c r="J31" s="91"/>
      <c r="K31" s="90">
        <v>220022.42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22715</v>
      </c>
      <c r="H40" s="17" t="s">
        <v>24</v>
      </c>
      <c r="I40" s="91"/>
      <c r="J40" s="91">
        <v>22715</v>
      </c>
      <c r="K40" s="90">
        <v>22715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2585604.2200000007</v>
      </c>
      <c r="H42" s="10"/>
      <c r="I42" s="90">
        <v>509414.92999999993</v>
      </c>
      <c r="J42" s="90">
        <v>2076189.2899999998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1209474.01</v>
      </c>
      <c r="H43" s="17" t="s">
        <v>24</v>
      </c>
      <c r="I43" s="91"/>
      <c r="J43" s="91">
        <v>1209474.01</v>
      </c>
      <c r="K43" s="90">
        <v>1209474.01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534178.84</v>
      </c>
      <c r="H47" s="17" t="s">
        <v>15</v>
      </c>
      <c r="I47" s="91">
        <v>534178.84</v>
      </c>
      <c r="J47" s="91"/>
      <c r="K47" s="90">
        <v>534178.84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80865.58</v>
      </c>
      <c r="H49" s="17" t="s">
        <v>15</v>
      </c>
      <c r="I49" s="91">
        <v>80865.58</v>
      </c>
      <c r="J49" s="91"/>
      <c r="K49" s="90">
        <v>80865.58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31717.22</v>
      </c>
      <c r="H54" s="17" t="s">
        <v>24</v>
      </c>
      <c r="I54" s="91"/>
      <c r="J54" s="91">
        <v>31717.22</v>
      </c>
      <c r="K54" s="90">
        <v>31717.22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120742.97</v>
      </c>
      <c r="H55" s="17" t="s">
        <v>24</v>
      </c>
      <c r="I55" s="91"/>
      <c r="J55" s="91">
        <v>120742.97</v>
      </c>
      <c r="K55" s="90">
        <v>120742.97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222859.22</v>
      </c>
      <c r="H56" s="17" t="s">
        <v>24</v>
      </c>
      <c r="I56" s="91"/>
      <c r="J56" s="91">
        <v>222859.22</v>
      </c>
      <c r="K56" s="90">
        <v>222859.22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9162.68</v>
      </c>
      <c r="H57" s="17" t="s">
        <v>24</v>
      </c>
      <c r="I57" s="91"/>
      <c r="J57" s="91">
        <v>9162.68</v>
      </c>
      <c r="K57" s="90">
        <v>9162.68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-23690.25</v>
      </c>
      <c r="H59" s="17" t="s">
        <v>59</v>
      </c>
      <c r="I59" s="91">
        <v>-137554.82</v>
      </c>
      <c r="J59" s="91">
        <v>113864.57</v>
      </c>
      <c r="K59" s="90">
        <v>-23690.25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6316.75</v>
      </c>
      <c r="H60" s="17" t="s">
        <v>24</v>
      </c>
      <c r="I60" s="91"/>
      <c r="J60" s="91">
        <v>6316.75</v>
      </c>
      <c r="K60" s="90">
        <v>6316.75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31925.33</v>
      </c>
      <c r="H61" s="17" t="s">
        <v>15</v>
      </c>
      <c r="I61" s="91">
        <v>31925.33</v>
      </c>
      <c r="J61" s="91"/>
      <c r="K61" s="90">
        <v>31925.33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362048.65</v>
      </c>
      <c r="H62" s="17" t="s">
        <v>24</v>
      </c>
      <c r="I62" s="91"/>
      <c r="J62" s="91">
        <v>362048.65</v>
      </c>
      <c r="K62" s="90">
        <v>362048.65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3.22</v>
      </c>
      <c r="H63" s="17" t="s">
        <v>24</v>
      </c>
      <c r="I63" s="91"/>
      <c r="J63" s="91">
        <v>3.22</v>
      </c>
      <c r="K63" s="90">
        <v>3.22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521951.10000000003</v>
      </c>
      <c r="H70" s="10"/>
      <c r="I70" s="90">
        <v>293559.15999999997</v>
      </c>
      <c r="J70" s="90">
        <v>228391.94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301606.09000000003</v>
      </c>
      <c r="H72" s="17" t="s">
        <v>59</v>
      </c>
      <c r="I72" s="91">
        <v>293559.15999999997</v>
      </c>
      <c r="J72" s="91">
        <v>8046.93</v>
      </c>
      <c r="K72" s="90">
        <v>301606.08999999997</v>
      </c>
      <c r="L72" s="80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220345.01</v>
      </c>
      <c r="H73" s="17" t="s">
        <v>24</v>
      </c>
      <c r="I73" s="91"/>
      <c r="J73" s="91">
        <v>220345.01</v>
      </c>
      <c r="K73" s="90">
        <v>220345.01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5420236.3500000006</v>
      </c>
      <c r="H76" s="26"/>
      <c r="I76" s="94">
        <v>2277923.1</v>
      </c>
      <c r="J76" s="94">
        <v>3142313.2499999995</v>
      </c>
      <c r="K76" s="90">
        <v>5420236.3499999996</v>
      </c>
      <c r="L76" s="27"/>
    </row>
    <row r="77" spans="1:12" ht="15.75" x14ac:dyDescent="0.25">
      <c r="F77" s="83" t="s">
        <v>200</v>
      </c>
      <c r="G77" s="95">
        <v>5420236.3499999996</v>
      </c>
      <c r="H77" s="14"/>
      <c r="I77" s="85">
        <v>0.42026268836044389</v>
      </c>
      <c r="J77" s="85">
        <v>0.579737311639556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22423554.350000001</v>
      </c>
      <c r="J83" s="87">
        <v>0.10158617427214432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6">
    <cfRule type="cellIs" dxfId="2101" priority="117" operator="notEqual">
      <formula>G16</formula>
    </cfRule>
    <cfRule type="cellIs" dxfId="2100" priority="118" operator="equal">
      <formula>G16</formula>
    </cfRule>
  </conditionalFormatting>
  <conditionalFormatting sqref="K17">
    <cfRule type="cellIs" dxfId="2099" priority="115" operator="notEqual">
      <formula>G17</formula>
    </cfRule>
    <cfRule type="cellIs" dxfId="2098" priority="116" operator="equal">
      <formula>G17</formula>
    </cfRule>
  </conditionalFormatting>
  <conditionalFormatting sqref="K18">
    <cfRule type="cellIs" dxfId="2097" priority="113" operator="notEqual">
      <formula>G18</formula>
    </cfRule>
    <cfRule type="cellIs" dxfId="2096" priority="114" operator="equal">
      <formula>G18</formula>
    </cfRule>
  </conditionalFormatting>
  <conditionalFormatting sqref="K19">
    <cfRule type="cellIs" dxfId="2095" priority="111" operator="notEqual">
      <formula>G19</formula>
    </cfRule>
    <cfRule type="cellIs" dxfId="2094" priority="112" operator="equal">
      <formula>G19</formula>
    </cfRule>
  </conditionalFormatting>
  <conditionalFormatting sqref="K20">
    <cfRule type="cellIs" dxfId="2093" priority="109" operator="notEqual">
      <formula>G20</formula>
    </cfRule>
    <cfRule type="cellIs" dxfId="2092" priority="110" operator="equal">
      <formula>G20</formula>
    </cfRule>
  </conditionalFormatting>
  <conditionalFormatting sqref="K21">
    <cfRule type="cellIs" dxfId="2091" priority="107" operator="notEqual">
      <formula>G21</formula>
    </cfRule>
    <cfRule type="cellIs" dxfId="2090" priority="108" operator="equal">
      <formula>G21</formula>
    </cfRule>
  </conditionalFormatting>
  <conditionalFormatting sqref="K22">
    <cfRule type="cellIs" dxfId="2089" priority="105" operator="notEqual">
      <formula>G22</formula>
    </cfRule>
    <cfRule type="cellIs" dxfId="2088" priority="106" operator="equal">
      <formula>G22</formula>
    </cfRule>
  </conditionalFormatting>
  <conditionalFormatting sqref="K23">
    <cfRule type="cellIs" dxfId="2087" priority="103" operator="notEqual">
      <formula>G23</formula>
    </cfRule>
    <cfRule type="cellIs" dxfId="2086" priority="104" operator="equal">
      <formula>G23</formula>
    </cfRule>
  </conditionalFormatting>
  <conditionalFormatting sqref="K24">
    <cfRule type="cellIs" dxfId="2085" priority="101" operator="notEqual">
      <formula>G24</formula>
    </cfRule>
    <cfRule type="cellIs" dxfId="2084" priority="102" operator="equal">
      <formula>G24</formula>
    </cfRule>
  </conditionalFormatting>
  <conditionalFormatting sqref="K26">
    <cfRule type="cellIs" dxfId="2083" priority="99" operator="notEqual">
      <formula>G26</formula>
    </cfRule>
    <cfRule type="cellIs" dxfId="2082" priority="100" operator="equal">
      <formula>G26</formula>
    </cfRule>
  </conditionalFormatting>
  <conditionalFormatting sqref="K27">
    <cfRule type="cellIs" dxfId="2081" priority="97" operator="notEqual">
      <formula>G27</formula>
    </cfRule>
    <cfRule type="cellIs" dxfId="2080" priority="98" operator="equal">
      <formula>G27</formula>
    </cfRule>
  </conditionalFormatting>
  <conditionalFormatting sqref="K28">
    <cfRule type="cellIs" dxfId="2079" priority="95" operator="notEqual">
      <formula>G28</formula>
    </cfRule>
    <cfRule type="cellIs" dxfId="2078" priority="96" operator="equal">
      <formula>G28</formula>
    </cfRule>
  </conditionalFormatting>
  <conditionalFormatting sqref="K29">
    <cfRule type="cellIs" dxfId="2077" priority="93" operator="notEqual">
      <formula>G29</formula>
    </cfRule>
    <cfRule type="cellIs" dxfId="2076" priority="94" operator="equal">
      <formula>G29</formula>
    </cfRule>
  </conditionalFormatting>
  <conditionalFormatting sqref="K30">
    <cfRule type="cellIs" dxfId="2075" priority="91" operator="notEqual">
      <formula>G30</formula>
    </cfRule>
    <cfRule type="cellIs" dxfId="2074" priority="92" operator="equal">
      <formula>G30</formula>
    </cfRule>
  </conditionalFormatting>
  <conditionalFormatting sqref="K31">
    <cfRule type="cellIs" dxfId="2073" priority="89" operator="notEqual">
      <formula>G31</formula>
    </cfRule>
    <cfRule type="cellIs" dxfId="2072" priority="90" operator="equal">
      <formula>G31</formula>
    </cfRule>
  </conditionalFormatting>
  <conditionalFormatting sqref="K32">
    <cfRule type="cellIs" dxfId="2071" priority="87" operator="notEqual">
      <formula>G32</formula>
    </cfRule>
    <cfRule type="cellIs" dxfId="2070" priority="88" operator="equal">
      <formula>G32</formula>
    </cfRule>
  </conditionalFormatting>
  <conditionalFormatting sqref="K33">
    <cfRule type="cellIs" dxfId="2069" priority="85" operator="notEqual">
      <formula>G33</formula>
    </cfRule>
    <cfRule type="cellIs" dxfId="2068" priority="86" operator="equal">
      <formula>G33</formula>
    </cfRule>
  </conditionalFormatting>
  <conditionalFormatting sqref="K34">
    <cfRule type="cellIs" dxfId="2067" priority="83" operator="notEqual">
      <formula>G34</formula>
    </cfRule>
    <cfRule type="cellIs" dxfId="2066" priority="84" operator="equal">
      <formula>G34</formula>
    </cfRule>
  </conditionalFormatting>
  <conditionalFormatting sqref="K35">
    <cfRule type="cellIs" dxfId="2065" priority="81" operator="notEqual">
      <formula>G35</formula>
    </cfRule>
    <cfRule type="cellIs" dxfId="2064" priority="82" operator="equal">
      <formula>G35</formula>
    </cfRule>
  </conditionalFormatting>
  <conditionalFormatting sqref="K36">
    <cfRule type="cellIs" dxfId="2063" priority="79" operator="notEqual">
      <formula>G36</formula>
    </cfRule>
    <cfRule type="cellIs" dxfId="2062" priority="80" operator="equal">
      <formula>G36</formula>
    </cfRule>
  </conditionalFormatting>
  <conditionalFormatting sqref="K37">
    <cfRule type="cellIs" dxfId="2061" priority="77" operator="notEqual">
      <formula>G37</formula>
    </cfRule>
    <cfRule type="cellIs" dxfId="2060" priority="78" operator="equal">
      <formula>G37</formula>
    </cfRule>
  </conditionalFormatting>
  <conditionalFormatting sqref="K38">
    <cfRule type="cellIs" dxfId="2059" priority="75" operator="notEqual">
      <formula>G38</formula>
    </cfRule>
    <cfRule type="cellIs" dxfId="2058" priority="76" operator="equal">
      <formula>G38</formula>
    </cfRule>
  </conditionalFormatting>
  <conditionalFormatting sqref="K39">
    <cfRule type="cellIs" dxfId="2057" priority="73" operator="notEqual">
      <formula>G39</formula>
    </cfRule>
    <cfRule type="cellIs" dxfId="2056" priority="74" operator="equal">
      <formula>G39</formula>
    </cfRule>
  </conditionalFormatting>
  <conditionalFormatting sqref="K40">
    <cfRule type="cellIs" dxfId="2055" priority="71" operator="notEqual">
      <formula>G40</formula>
    </cfRule>
    <cfRule type="cellIs" dxfId="2054" priority="72" operator="equal">
      <formula>G40</formula>
    </cfRule>
  </conditionalFormatting>
  <conditionalFormatting sqref="K41">
    <cfRule type="cellIs" dxfId="2053" priority="69" operator="notEqual">
      <formula>G41</formula>
    </cfRule>
    <cfRule type="cellIs" dxfId="2052" priority="70" operator="equal">
      <formula>G41</formula>
    </cfRule>
  </conditionalFormatting>
  <conditionalFormatting sqref="K43">
    <cfRule type="cellIs" dxfId="2051" priority="67" operator="notEqual">
      <formula>G43</formula>
    </cfRule>
    <cfRule type="cellIs" dxfId="2050" priority="68" operator="equal">
      <formula>G43</formula>
    </cfRule>
  </conditionalFormatting>
  <conditionalFormatting sqref="K44">
    <cfRule type="cellIs" dxfId="2049" priority="65" operator="notEqual">
      <formula>G44</formula>
    </cfRule>
    <cfRule type="cellIs" dxfId="2048" priority="66" operator="equal">
      <formula>G44</formula>
    </cfRule>
  </conditionalFormatting>
  <conditionalFormatting sqref="K45">
    <cfRule type="cellIs" dxfId="2047" priority="63" operator="notEqual">
      <formula>G45</formula>
    </cfRule>
    <cfRule type="cellIs" dxfId="2046" priority="64" operator="equal">
      <formula>G45</formula>
    </cfRule>
  </conditionalFormatting>
  <conditionalFormatting sqref="K46">
    <cfRule type="cellIs" dxfId="2045" priority="61" operator="notEqual">
      <formula>G46</formula>
    </cfRule>
    <cfRule type="cellIs" dxfId="2044" priority="62" operator="equal">
      <formula>G46</formula>
    </cfRule>
  </conditionalFormatting>
  <conditionalFormatting sqref="K47">
    <cfRule type="cellIs" dxfId="2043" priority="59" operator="notEqual">
      <formula>G47</formula>
    </cfRule>
    <cfRule type="cellIs" dxfId="2042" priority="60" operator="equal">
      <formula>G47</formula>
    </cfRule>
  </conditionalFormatting>
  <conditionalFormatting sqref="K48">
    <cfRule type="cellIs" dxfId="2041" priority="57" operator="notEqual">
      <formula>G48</formula>
    </cfRule>
    <cfRule type="cellIs" dxfId="2040" priority="58" operator="equal">
      <formula>G48</formula>
    </cfRule>
  </conditionalFormatting>
  <conditionalFormatting sqref="K49">
    <cfRule type="cellIs" dxfId="2039" priority="55" operator="notEqual">
      <formula>G49</formula>
    </cfRule>
    <cfRule type="cellIs" dxfId="2038" priority="56" operator="equal">
      <formula>G49</formula>
    </cfRule>
  </conditionalFormatting>
  <conditionalFormatting sqref="K50">
    <cfRule type="cellIs" dxfId="2037" priority="53" operator="notEqual">
      <formula>G50</formula>
    </cfRule>
    <cfRule type="cellIs" dxfId="2036" priority="54" operator="equal">
      <formula>G50</formula>
    </cfRule>
  </conditionalFormatting>
  <conditionalFormatting sqref="K51">
    <cfRule type="cellIs" dxfId="2035" priority="51" operator="notEqual">
      <formula>G51</formula>
    </cfRule>
    <cfRule type="cellIs" dxfId="2034" priority="52" operator="equal">
      <formula>G51</formula>
    </cfRule>
  </conditionalFormatting>
  <conditionalFormatting sqref="K52">
    <cfRule type="cellIs" dxfId="2033" priority="49" operator="notEqual">
      <formula>G52</formula>
    </cfRule>
    <cfRule type="cellIs" dxfId="2032" priority="50" operator="equal">
      <formula>G52</formula>
    </cfRule>
  </conditionalFormatting>
  <conditionalFormatting sqref="K53">
    <cfRule type="cellIs" dxfId="2031" priority="47" operator="notEqual">
      <formula>G53</formula>
    </cfRule>
    <cfRule type="cellIs" dxfId="2030" priority="48" operator="equal">
      <formula>G53</formula>
    </cfRule>
  </conditionalFormatting>
  <conditionalFormatting sqref="K54">
    <cfRule type="cellIs" dxfId="2029" priority="45" operator="notEqual">
      <formula>G54</formula>
    </cfRule>
    <cfRule type="cellIs" dxfId="2028" priority="46" operator="equal">
      <formula>G54</formula>
    </cfRule>
  </conditionalFormatting>
  <conditionalFormatting sqref="K55">
    <cfRule type="cellIs" dxfId="2027" priority="43" operator="notEqual">
      <formula>G55</formula>
    </cfRule>
    <cfRule type="cellIs" dxfId="2026" priority="44" operator="equal">
      <formula>G55</formula>
    </cfRule>
  </conditionalFormatting>
  <conditionalFormatting sqref="K56">
    <cfRule type="cellIs" dxfId="2025" priority="41" operator="notEqual">
      <formula>G56</formula>
    </cfRule>
    <cfRule type="cellIs" dxfId="2024" priority="42" operator="equal">
      <formula>G56</formula>
    </cfRule>
  </conditionalFormatting>
  <conditionalFormatting sqref="K57">
    <cfRule type="cellIs" dxfId="2023" priority="39" operator="notEqual">
      <formula>G57</formula>
    </cfRule>
    <cfRule type="cellIs" dxfId="2022" priority="40" operator="equal">
      <formula>G57</formula>
    </cfRule>
  </conditionalFormatting>
  <conditionalFormatting sqref="K58">
    <cfRule type="cellIs" dxfId="2021" priority="37" operator="notEqual">
      <formula>G58</formula>
    </cfRule>
    <cfRule type="cellIs" dxfId="2020" priority="38" operator="equal">
      <formula>G58</formula>
    </cfRule>
  </conditionalFormatting>
  <conditionalFormatting sqref="K59">
    <cfRule type="cellIs" dxfId="2019" priority="35" operator="notEqual">
      <formula>G59</formula>
    </cfRule>
    <cfRule type="cellIs" dxfId="2018" priority="36" operator="equal">
      <formula>G59</formula>
    </cfRule>
  </conditionalFormatting>
  <conditionalFormatting sqref="K60">
    <cfRule type="cellIs" dxfId="2017" priority="33" operator="notEqual">
      <formula>G60</formula>
    </cfRule>
    <cfRule type="cellIs" dxfId="2016" priority="34" operator="equal">
      <formula>G60</formula>
    </cfRule>
  </conditionalFormatting>
  <conditionalFormatting sqref="K61">
    <cfRule type="cellIs" dxfId="2015" priority="31" operator="notEqual">
      <formula>G61</formula>
    </cfRule>
    <cfRule type="cellIs" dxfId="2014" priority="32" operator="equal">
      <formula>G61</formula>
    </cfRule>
  </conditionalFormatting>
  <conditionalFormatting sqref="K62">
    <cfRule type="cellIs" dxfId="2013" priority="29" operator="notEqual">
      <formula>G62</formula>
    </cfRule>
    <cfRule type="cellIs" dxfId="2012" priority="30" operator="equal">
      <formula>G62</formula>
    </cfRule>
  </conditionalFormatting>
  <conditionalFormatting sqref="K63">
    <cfRule type="cellIs" dxfId="2011" priority="27" operator="notEqual">
      <formula>G63</formula>
    </cfRule>
    <cfRule type="cellIs" dxfId="2010" priority="28" operator="equal">
      <formula>G63</formula>
    </cfRule>
  </conditionalFormatting>
  <conditionalFormatting sqref="K67">
    <cfRule type="cellIs" dxfId="2009" priority="25" operator="notEqual">
      <formula>G67</formula>
    </cfRule>
    <cfRule type="cellIs" dxfId="2008" priority="26" operator="equal">
      <formula>G67</formula>
    </cfRule>
  </conditionalFormatting>
  <conditionalFormatting sqref="K68">
    <cfRule type="cellIs" dxfId="2007" priority="23" operator="notEqual">
      <formula>G68</formula>
    </cfRule>
    <cfRule type="cellIs" dxfId="2006" priority="24" operator="equal">
      <formula>G68</formula>
    </cfRule>
  </conditionalFormatting>
  <conditionalFormatting sqref="K69">
    <cfRule type="cellIs" dxfId="2005" priority="21" operator="notEqual">
      <formula>G69</formula>
    </cfRule>
    <cfRule type="cellIs" dxfId="2004" priority="22" operator="equal">
      <formula>G69</formula>
    </cfRule>
  </conditionalFormatting>
  <conditionalFormatting sqref="K71">
    <cfRule type="cellIs" dxfId="2003" priority="19" operator="notEqual">
      <formula>G71</formula>
    </cfRule>
    <cfRule type="cellIs" dxfId="2002" priority="20" operator="equal">
      <formula>G71</formula>
    </cfRule>
  </conditionalFormatting>
  <conditionalFormatting sqref="K72">
    <cfRule type="cellIs" dxfId="2001" priority="17" operator="notEqual">
      <formula>G72</formula>
    </cfRule>
    <cfRule type="cellIs" dxfId="2000" priority="18" operator="equal">
      <formula>G72</formula>
    </cfRule>
  </conditionalFormatting>
  <conditionalFormatting sqref="K73">
    <cfRule type="cellIs" dxfId="1999" priority="15" operator="notEqual">
      <formula>G73</formula>
    </cfRule>
    <cfRule type="cellIs" dxfId="1998" priority="16" operator="equal">
      <formula>G73</formula>
    </cfRule>
  </conditionalFormatting>
  <conditionalFormatting sqref="K76">
    <cfRule type="cellIs" dxfId="1997" priority="13" operator="notEqual">
      <formula>G76</formula>
    </cfRule>
    <cfRule type="cellIs" dxfId="1996" priority="14" operator="equal">
      <formula>G76</formula>
    </cfRule>
  </conditionalFormatting>
  <conditionalFormatting sqref="K9">
    <cfRule type="cellIs" dxfId="1995" priority="131" operator="notEqual">
      <formula>G9</formula>
    </cfRule>
    <cfRule type="cellIs" dxfId="1994" priority="132" operator="equal">
      <formula>G9</formula>
    </cfRule>
  </conditionalFormatting>
  <conditionalFormatting sqref="K10">
    <cfRule type="cellIs" dxfId="1993" priority="129" operator="notEqual">
      <formula>G10</formula>
    </cfRule>
    <cfRule type="cellIs" dxfId="1992" priority="130" operator="equal">
      <formula>G10</formula>
    </cfRule>
  </conditionalFormatting>
  <conditionalFormatting sqref="K11">
    <cfRule type="cellIs" dxfId="1991" priority="127" operator="notEqual">
      <formula>G11</formula>
    </cfRule>
    <cfRule type="cellIs" dxfId="1990" priority="128" operator="equal">
      <formula>G11</formula>
    </cfRule>
  </conditionalFormatting>
  <conditionalFormatting sqref="K12">
    <cfRule type="cellIs" dxfId="1989" priority="125" operator="notEqual">
      <formula>G12</formula>
    </cfRule>
    <cfRule type="cellIs" dxfId="1988" priority="126" operator="equal">
      <formula>G12</formula>
    </cfRule>
  </conditionalFormatting>
  <conditionalFormatting sqref="K13">
    <cfRule type="cellIs" dxfId="1987" priority="123" operator="notEqual">
      <formula>G13</formula>
    </cfRule>
    <cfRule type="cellIs" dxfId="1986" priority="124" operator="equal">
      <formula>G13</formula>
    </cfRule>
  </conditionalFormatting>
  <conditionalFormatting sqref="K14">
    <cfRule type="cellIs" dxfId="1985" priority="121" operator="notEqual">
      <formula>G14</formula>
    </cfRule>
    <cfRule type="cellIs" dxfId="1984" priority="122" operator="equal">
      <formula>G14</formula>
    </cfRule>
  </conditionalFormatting>
  <conditionalFormatting sqref="K15">
    <cfRule type="cellIs" dxfId="1983" priority="119" operator="notEqual">
      <formula>G15</formula>
    </cfRule>
    <cfRule type="cellIs" dxfId="1982" priority="120" operator="equal">
      <formula>G15</formula>
    </cfRule>
  </conditionalFormatting>
  <conditionalFormatting sqref="G76">
    <cfRule type="cellIs" dxfId="1981" priority="11" operator="notEqual">
      <formula>$G$77</formula>
    </cfRule>
    <cfRule type="cellIs" dxfId="198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F7514536-1B13-463C-A0CC-A9DCD231E5C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9F541A5-43D7-41EE-B766-9F51FB30124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9A202E41-F745-41BD-8528-BB23B7ED5265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4F4799C0-DC5F-42D0-8C76-A37812D53EF0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4CD0614-2146-4C88-94F9-B1FE5D884734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9B94E98-849B-4302-980C-BF9356D332C9}">
            <xm:f>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Detail'!#REF!+'D:\Finance\Work\Reports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F0DE3B11-E338-4DBF-AC0A-C4168F56EEB6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59E694C7-6E19-4858-B443-F1EE70B9FF5F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E04FA8F-3D16-4DD0-B0B2-A43CE1307D1A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54215B49-725C-48AC-85A1-38B207ED8178}">
            <xm:f>'D:\Finance\Work\Reports &amp; Surveys\Cost Analysis\Cost Analysis - 2012-2013\Received from Colleges\Lake Sumter\Original\[13 Lake-Sumter 2012-13 CA2 9-12-13.xlsx]CA2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159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2535917.1199999996</v>
      </c>
      <c r="H8" s="10"/>
      <c r="I8" s="90">
        <v>1612193.2099999997</v>
      </c>
      <c r="J8" s="90">
        <v>923723.90999999992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>
        <v>0</v>
      </c>
      <c r="H9" s="17"/>
      <c r="I9" s="91">
        <v>0</v>
      </c>
      <c r="J9" s="91">
        <v>0</v>
      </c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5746.93</v>
      </c>
      <c r="H10" s="17" t="s">
        <v>15</v>
      </c>
      <c r="I10" s="91">
        <v>5746.93</v>
      </c>
      <c r="J10" s="91">
        <v>0</v>
      </c>
      <c r="K10" s="90">
        <v>5746.93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531077.31999999995</v>
      </c>
      <c r="H11" s="17" t="s">
        <v>59</v>
      </c>
      <c r="I11" s="91">
        <v>514979.11</v>
      </c>
      <c r="J11" s="91">
        <v>16098.21</v>
      </c>
      <c r="K11" s="90">
        <v>531077.31999999995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>
        <v>0</v>
      </c>
      <c r="J12" s="91">
        <v>0</v>
      </c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766350.72</v>
      </c>
      <c r="H13" s="17" t="s">
        <v>59</v>
      </c>
      <c r="I13" s="91">
        <v>689715.65</v>
      </c>
      <c r="J13" s="91">
        <v>76635.070000000007</v>
      </c>
      <c r="K13" s="90">
        <v>766350.72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450873.80999999994</v>
      </c>
      <c r="H14" s="17" t="s">
        <v>59</v>
      </c>
      <c r="I14" s="91">
        <v>45087.38</v>
      </c>
      <c r="J14" s="91">
        <v>405786.43</v>
      </c>
      <c r="K14" s="90">
        <v>450873.81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12207.81</v>
      </c>
      <c r="H15" s="17" t="s">
        <v>59</v>
      </c>
      <c r="I15" s="91">
        <v>6103.9</v>
      </c>
      <c r="J15" s="91">
        <v>6103.91</v>
      </c>
      <c r="K15" s="90">
        <v>12207.81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40340</v>
      </c>
      <c r="H16" s="17" t="s">
        <v>15</v>
      </c>
      <c r="I16" s="91">
        <v>40340</v>
      </c>
      <c r="J16" s="91">
        <v>0</v>
      </c>
      <c r="K16" s="90">
        <v>40340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125660.61</v>
      </c>
      <c r="H17" s="17" t="s">
        <v>24</v>
      </c>
      <c r="I17" s="91">
        <v>0</v>
      </c>
      <c r="J17" s="91">
        <v>125660.61</v>
      </c>
      <c r="K17" s="90">
        <v>125660.61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177321.61</v>
      </c>
      <c r="H18" s="17" t="s">
        <v>24</v>
      </c>
      <c r="I18" s="91">
        <v>0</v>
      </c>
      <c r="J18" s="91">
        <v>177321.61</v>
      </c>
      <c r="K18" s="90">
        <v>177321.61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>
        <v>0</v>
      </c>
      <c r="J19" s="92">
        <v>0</v>
      </c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310220.24</v>
      </c>
      <c r="H20" s="17" t="s">
        <v>15</v>
      </c>
      <c r="I20" s="91">
        <v>310220.24</v>
      </c>
      <c r="J20" s="91">
        <v>0</v>
      </c>
      <c r="K20" s="90">
        <v>310220.24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106512.70999999999</v>
      </c>
      <c r="H21" s="17" t="s">
        <v>24</v>
      </c>
      <c r="I21" s="91">
        <v>0</v>
      </c>
      <c r="J21" s="91">
        <v>106512.71</v>
      </c>
      <c r="K21" s="90">
        <v>106512.71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2686.52</v>
      </c>
      <c r="H22" s="17" t="s">
        <v>24</v>
      </c>
      <c r="I22" s="91">
        <v>0</v>
      </c>
      <c r="J22" s="91">
        <v>2686.52</v>
      </c>
      <c r="K22" s="90">
        <v>2686.52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6918.84</v>
      </c>
      <c r="H23" s="17" t="s">
        <v>24</v>
      </c>
      <c r="I23" s="91">
        <v>0</v>
      </c>
      <c r="J23" s="91">
        <v>6918.84</v>
      </c>
      <c r="K23" s="90">
        <v>6918.84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>
        <v>0</v>
      </c>
      <c r="J24" s="93">
        <v>0</v>
      </c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1479945.48</v>
      </c>
      <c r="H25" s="10"/>
      <c r="I25" s="90">
        <v>1040156.74</v>
      </c>
      <c r="J25" s="90">
        <v>439788.74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0</v>
      </c>
      <c r="H26" s="17"/>
      <c r="I26" s="91">
        <v>0</v>
      </c>
      <c r="J26" s="91">
        <v>0</v>
      </c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0</v>
      </c>
      <c r="H27" s="17"/>
      <c r="I27" s="91">
        <v>0</v>
      </c>
      <c r="J27" s="91">
        <v>0</v>
      </c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974783.96000000008</v>
      </c>
      <c r="H28" s="17" t="s">
        <v>15</v>
      </c>
      <c r="I28" s="91">
        <v>974783.96</v>
      </c>
      <c r="J28" s="91">
        <v>0</v>
      </c>
      <c r="K28" s="90">
        <v>974783.96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0</v>
      </c>
      <c r="H29" s="17"/>
      <c r="I29" s="91">
        <v>0</v>
      </c>
      <c r="J29" s="91">
        <v>0</v>
      </c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171996.55</v>
      </c>
      <c r="H30" s="17" t="s">
        <v>59</v>
      </c>
      <c r="I30" s="91">
        <v>15398.03</v>
      </c>
      <c r="J30" s="91">
        <v>156598.51999999999</v>
      </c>
      <c r="K30" s="90">
        <v>171996.55</v>
      </c>
      <c r="L30" s="18"/>
    </row>
    <row r="31" spans="1:12" ht="15.75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0</v>
      </c>
      <c r="H31" s="17"/>
      <c r="I31" s="91">
        <v>0</v>
      </c>
      <c r="J31" s="91">
        <v>0</v>
      </c>
      <c r="K31" s="90">
        <v>0</v>
      </c>
      <c r="L31" s="80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333164.96999999997</v>
      </c>
      <c r="H32" s="17" t="s">
        <v>59</v>
      </c>
      <c r="I32" s="91">
        <v>49974.75</v>
      </c>
      <c r="J32" s="91">
        <v>283190.21999999997</v>
      </c>
      <c r="K32" s="90">
        <v>333164.96999999997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0</v>
      </c>
      <c r="H33" s="17"/>
      <c r="I33" s="91">
        <v>0</v>
      </c>
      <c r="J33" s="91">
        <v>0</v>
      </c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>
        <v>0</v>
      </c>
      <c r="H34" s="17"/>
      <c r="I34" s="91">
        <v>0</v>
      </c>
      <c r="J34" s="91">
        <v>0</v>
      </c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0</v>
      </c>
      <c r="H35" s="17"/>
      <c r="I35" s="91">
        <v>0</v>
      </c>
      <c r="J35" s="91">
        <v>0</v>
      </c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0</v>
      </c>
      <c r="H36" s="17"/>
      <c r="I36" s="91">
        <v>0</v>
      </c>
      <c r="J36" s="91">
        <v>0</v>
      </c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0</v>
      </c>
      <c r="H37" s="17"/>
      <c r="I37" s="91">
        <v>0</v>
      </c>
      <c r="J37" s="91">
        <v>0</v>
      </c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>
        <v>0</v>
      </c>
      <c r="H38" s="17"/>
      <c r="I38" s="91">
        <v>0</v>
      </c>
      <c r="J38" s="91">
        <v>0</v>
      </c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>
        <v>0</v>
      </c>
      <c r="H39" s="17"/>
      <c r="I39" s="91">
        <v>0</v>
      </c>
      <c r="J39" s="91">
        <v>0</v>
      </c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0</v>
      </c>
      <c r="H40" s="17"/>
      <c r="I40" s="91">
        <v>0</v>
      </c>
      <c r="J40" s="91">
        <v>0</v>
      </c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0</v>
      </c>
      <c r="H41" s="17"/>
      <c r="I41" s="91">
        <v>0</v>
      </c>
      <c r="J41" s="91">
        <v>0</v>
      </c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6716486.1399999997</v>
      </c>
      <c r="H42" s="10"/>
      <c r="I42" s="90">
        <v>1477037.0700000003</v>
      </c>
      <c r="J42" s="90">
        <v>5239449.0700000012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0</v>
      </c>
      <c r="H43" s="17"/>
      <c r="I43" s="91">
        <v>0</v>
      </c>
      <c r="J43" s="91">
        <v>0</v>
      </c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3933570.6599999997</v>
      </c>
      <c r="H44" s="17" t="s">
        <v>59</v>
      </c>
      <c r="I44" s="91">
        <v>196678.53</v>
      </c>
      <c r="J44" s="91">
        <v>3736892.13</v>
      </c>
      <c r="K44" s="90">
        <v>3933570.6599999997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255206.87</v>
      </c>
      <c r="H45" s="17" t="s">
        <v>59</v>
      </c>
      <c r="I45" s="91">
        <v>12760.34</v>
      </c>
      <c r="J45" s="91">
        <v>242446.53</v>
      </c>
      <c r="K45" s="90">
        <v>255206.87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28036.58</v>
      </c>
      <c r="H46" s="17" t="s">
        <v>59</v>
      </c>
      <c r="I46" s="91">
        <v>1401.83</v>
      </c>
      <c r="J46" s="91">
        <v>26634.75</v>
      </c>
      <c r="K46" s="90">
        <v>28036.58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922970.68</v>
      </c>
      <c r="H47" s="17" t="s">
        <v>59</v>
      </c>
      <c r="I47" s="91">
        <v>851121.13</v>
      </c>
      <c r="J47" s="91">
        <v>71849.55</v>
      </c>
      <c r="K47" s="90">
        <v>922970.68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0</v>
      </c>
      <c r="H48" s="17"/>
      <c r="I48" s="91">
        <v>0</v>
      </c>
      <c r="J48" s="91">
        <v>0</v>
      </c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159333.6</v>
      </c>
      <c r="H49" s="17" t="s">
        <v>15</v>
      </c>
      <c r="I49" s="91">
        <v>159333.6</v>
      </c>
      <c r="J49" s="91">
        <v>0</v>
      </c>
      <c r="K49" s="90">
        <v>159333.6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0</v>
      </c>
      <c r="H50" s="17"/>
      <c r="I50" s="91">
        <v>0</v>
      </c>
      <c r="J50" s="91">
        <v>0</v>
      </c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>
        <v>0</v>
      </c>
      <c r="H51" s="17"/>
      <c r="I51" s="91">
        <v>0</v>
      </c>
      <c r="J51" s="91">
        <v>0</v>
      </c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3991.47</v>
      </c>
      <c r="H52" s="17" t="s">
        <v>15</v>
      </c>
      <c r="I52" s="91">
        <v>3991.47</v>
      </c>
      <c r="J52" s="91">
        <v>0</v>
      </c>
      <c r="K52" s="90">
        <v>3991.47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128972.09</v>
      </c>
      <c r="H53" s="17" t="s">
        <v>15</v>
      </c>
      <c r="I53" s="91">
        <v>128972.09</v>
      </c>
      <c r="J53" s="91">
        <v>0</v>
      </c>
      <c r="K53" s="90">
        <v>128972.09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112639.64</v>
      </c>
      <c r="H54" s="17" t="s">
        <v>59</v>
      </c>
      <c r="I54" s="91">
        <v>5631.98</v>
      </c>
      <c r="J54" s="91">
        <v>107007.66</v>
      </c>
      <c r="K54" s="90">
        <v>112639.64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0</v>
      </c>
      <c r="H55" s="17"/>
      <c r="I55" s="91">
        <v>0</v>
      </c>
      <c r="J55" s="91">
        <v>0</v>
      </c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272067.82</v>
      </c>
      <c r="H56" s="17" t="s">
        <v>59</v>
      </c>
      <c r="I56" s="91">
        <v>13603.39</v>
      </c>
      <c r="J56" s="91">
        <v>258464.43</v>
      </c>
      <c r="K56" s="90">
        <v>272067.82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51829.61</v>
      </c>
      <c r="H57" s="17" t="s">
        <v>59</v>
      </c>
      <c r="I57" s="91">
        <v>2591.48</v>
      </c>
      <c r="J57" s="91">
        <v>49238.13</v>
      </c>
      <c r="K57" s="90">
        <v>51829.61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0</v>
      </c>
      <c r="H58" s="17"/>
      <c r="I58" s="91">
        <v>0</v>
      </c>
      <c r="J58" s="91">
        <v>0</v>
      </c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16686.82</v>
      </c>
      <c r="H59" s="17" t="s">
        <v>59</v>
      </c>
      <c r="I59" s="91">
        <v>834.34</v>
      </c>
      <c r="J59" s="91">
        <v>15852.48</v>
      </c>
      <c r="K59" s="90">
        <v>16686.82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5682.44</v>
      </c>
      <c r="H60" s="17" t="s">
        <v>59</v>
      </c>
      <c r="I60" s="91">
        <v>284.12</v>
      </c>
      <c r="J60" s="91">
        <v>5398.32</v>
      </c>
      <c r="K60" s="90">
        <v>5682.44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65223.78</v>
      </c>
      <c r="H61" s="17" t="s">
        <v>15</v>
      </c>
      <c r="I61" s="91">
        <v>65223.78</v>
      </c>
      <c r="J61" s="91">
        <v>0</v>
      </c>
      <c r="K61" s="90">
        <v>65223.78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692179.89</v>
      </c>
      <c r="H62" s="17" t="s">
        <v>59</v>
      </c>
      <c r="I62" s="91">
        <v>34608.99</v>
      </c>
      <c r="J62" s="91">
        <v>657570.9</v>
      </c>
      <c r="K62" s="90">
        <v>692179.89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68094.19</v>
      </c>
      <c r="H63" s="17" t="s">
        <v>24</v>
      </c>
      <c r="I63" s="91">
        <v>0</v>
      </c>
      <c r="J63" s="91">
        <v>68094.19</v>
      </c>
      <c r="K63" s="90">
        <v>68094.19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1381430.88</v>
      </c>
      <c r="H70" s="10"/>
      <c r="I70" s="90">
        <v>703113.27</v>
      </c>
      <c r="J70" s="90">
        <v>678317.61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778802.98999999976</v>
      </c>
      <c r="H72" s="17" t="s">
        <v>59</v>
      </c>
      <c r="I72" s="91">
        <v>703113.27</v>
      </c>
      <c r="J72" s="91">
        <v>75689.72</v>
      </c>
      <c r="K72" s="90">
        <v>778802.99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602627.89</v>
      </c>
      <c r="H73" s="17" t="s">
        <v>24</v>
      </c>
      <c r="I73" s="91">
        <v>0</v>
      </c>
      <c r="J73" s="91">
        <v>602627.89</v>
      </c>
      <c r="K73" s="90">
        <v>602627.89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12113779.619999997</v>
      </c>
      <c r="H76" s="26"/>
      <c r="I76" s="94">
        <v>4832500.29</v>
      </c>
      <c r="J76" s="94">
        <v>7281279.330000001</v>
      </c>
      <c r="K76" s="90">
        <v>12113779.620000001</v>
      </c>
      <c r="L76" s="27"/>
    </row>
    <row r="77" spans="1:12" ht="15.75" x14ac:dyDescent="0.25">
      <c r="F77" s="83" t="s">
        <v>200</v>
      </c>
      <c r="G77" s="95">
        <v>12113779.620000001</v>
      </c>
      <c r="H77" s="14"/>
      <c r="I77" s="85">
        <v>0.39892588783945543</v>
      </c>
      <c r="J77" s="85">
        <v>0.60107411216054485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44485617.110000007</v>
      </c>
      <c r="J83" s="87">
        <v>0.1086306227482611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969" priority="131" operator="notEqual">
      <formula>G9</formula>
    </cfRule>
    <cfRule type="cellIs" dxfId="1968" priority="132" operator="equal">
      <formula>G9</formula>
    </cfRule>
  </conditionalFormatting>
  <conditionalFormatting sqref="K76">
    <cfRule type="cellIs" dxfId="1967" priority="13" operator="notEqual">
      <formula>G76</formula>
    </cfRule>
    <cfRule type="cellIs" dxfId="1966" priority="14" operator="equal">
      <formula>G76</formula>
    </cfRule>
  </conditionalFormatting>
  <conditionalFormatting sqref="K10">
    <cfRule type="cellIs" dxfId="1965" priority="129" operator="notEqual">
      <formula>G10</formula>
    </cfRule>
    <cfRule type="cellIs" dxfId="1964" priority="130" operator="equal">
      <formula>G10</formula>
    </cfRule>
  </conditionalFormatting>
  <conditionalFormatting sqref="K11">
    <cfRule type="cellIs" dxfId="1963" priority="127" operator="notEqual">
      <formula>G11</formula>
    </cfRule>
    <cfRule type="cellIs" dxfId="1962" priority="128" operator="equal">
      <formula>G11</formula>
    </cfRule>
  </conditionalFormatting>
  <conditionalFormatting sqref="K12">
    <cfRule type="cellIs" dxfId="1961" priority="125" operator="notEqual">
      <formula>G12</formula>
    </cfRule>
    <cfRule type="cellIs" dxfId="1960" priority="126" operator="equal">
      <formula>G12</formula>
    </cfRule>
  </conditionalFormatting>
  <conditionalFormatting sqref="K13">
    <cfRule type="cellIs" dxfId="1959" priority="123" operator="notEqual">
      <formula>G13</formula>
    </cfRule>
    <cfRule type="cellIs" dxfId="1958" priority="124" operator="equal">
      <formula>G13</formula>
    </cfRule>
  </conditionalFormatting>
  <conditionalFormatting sqref="K14">
    <cfRule type="cellIs" dxfId="1957" priority="121" operator="notEqual">
      <formula>G14</formula>
    </cfRule>
    <cfRule type="cellIs" dxfId="1956" priority="122" operator="equal">
      <formula>G14</formula>
    </cfRule>
  </conditionalFormatting>
  <conditionalFormatting sqref="K15">
    <cfRule type="cellIs" dxfId="1955" priority="119" operator="notEqual">
      <formula>G15</formula>
    </cfRule>
    <cfRule type="cellIs" dxfId="1954" priority="120" operator="equal">
      <formula>G15</formula>
    </cfRule>
  </conditionalFormatting>
  <conditionalFormatting sqref="K16">
    <cfRule type="cellIs" dxfId="1953" priority="117" operator="notEqual">
      <formula>G16</formula>
    </cfRule>
    <cfRule type="cellIs" dxfId="1952" priority="118" operator="equal">
      <formula>G16</formula>
    </cfRule>
  </conditionalFormatting>
  <conditionalFormatting sqref="K17">
    <cfRule type="cellIs" dxfId="1951" priority="115" operator="notEqual">
      <formula>G17</formula>
    </cfRule>
    <cfRule type="cellIs" dxfId="1950" priority="116" operator="equal">
      <formula>G17</formula>
    </cfRule>
  </conditionalFormatting>
  <conditionalFormatting sqref="K18">
    <cfRule type="cellIs" dxfId="1949" priority="113" operator="notEqual">
      <formula>G18</formula>
    </cfRule>
    <cfRule type="cellIs" dxfId="1948" priority="114" operator="equal">
      <formula>G18</formula>
    </cfRule>
  </conditionalFormatting>
  <conditionalFormatting sqref="K19">
    <cfRule type="cellIs" dxfId="1947" priority="111" operator="notEqual">
      <formula>G19</formula>
    </cfRule>
    <cfRule type="cellIs" dxfId="1946" priority="112" operator="equal">
      <formula>G19</formula>
    </cfRule>
  </conditionalFormatting>
  <conditionalFormatting sqref="K20">
    <cfRule type="cellIs" dxfId="1945" priority="109" operator="notEqual">
      <formula>G20</formula>
    </cfRule>
    <cfRule type="cellIs" dxfId="1944" priority="110" operator="equal">
      <formula>G20</formula>
    </cfRule>
  </conditionalFormatting>
  <conditionalFormatting sqref="K21">
    <cfRule type="cellIs" dxfId="1943" priority="107" operator="notEqual">
      <formula>G21</formula>
    </cfRule>
    <cfRule type="cellIs" dxfId="1942" priority="108" operator="equal">
      <formula>G21</formula>
    </cfRule>
  </conditionalFormatting>
  <conditionalFormatting sqref="K22">
    <cfRule type="cellIs" dxfId="1941" priority="105" operator="notEqual">
      <formula>G22</formula>
    </cfRule>
    <cfRule type="cellIs" dxfId="1940" priority="106" operator="equal">
      <formula>G22</formula>
    </cfRule>
  </conditionalFormatting>
  <conditionalFormatting sqref="K23">
    <cfRule type="cellIs" dxfId="1939" priority="103" operator="notEqual">
      <formula>G23</formula>
    </cfRule>
    <cfRule type="cellIs" dxfId="1938" priority="104" operator="equal">
      <formula>G23</formula>
    </cfRule>
  </conditionalFormatting>
  <conditionalFormatting sqref="K24">
    <cfRule type="cellIs" dxfId="1937" priority="101" operator="notEqual">
      <formula>G24</formula>
    </cfRule>
    <cfRule type="cellIs" dxfId="1936" priority="102" operator="equal">
      <formula>G24</formula>
    </cfRule>
  </conditionalFormatting>
  <conditionalFormatting sqref="K26">
    <cfRule type="cellIs" dxfId="1935" priority="99" operator="notEqual">
      <formula>G26</formula>
    </cfRule>
    <cfRule type="cellIs" dxfId="1934" priority="100" operator="equal">
      <formula>G26</formula>
    </cfRule>
  </conditionalFormatting>
  <conditionalFormatting sqref="K27">
    <cfRule type="cellIs" dxfId="1933" priority="97" operator="notEqual">
      <formula>G27</formula>
    </cfRule>
    <cfRule type="cellIs" dxfId="1932" priority="98" operator="equal">
      <formula>G27</formula>
    </cfRule>
  </conditionalFormatting>
  <conditionalFormatting sqref="K28">
    <cfRule type="cellIs" dxfId="1931" priority="95" operator="notEqual">
      <formula>G28</formula>
    </cfRule>
    <cfRule type="cellIs" dxfId="1930" priority="96" operator="equal">
      <formula>G28</formula>
    </cfRule>
  </conditionalFormatting>
  <conditionalFormatting sqref="K29">
    <cfRule type="cellIs" dxfId="1929" priority="93" operator="notEqual">
      <formula>G29</formula>
    </cfRule>
    <cfRule type="cellIs" dxfId="1928" priority="94" operator="equal">
      <formula>G29</formula>
    </cfRule>
  </conditionalFormatting>
  <conditionalFormatting sqref="K30">
    <cfRule type="cellIs" dxfId="1927" priority="91" operator="notEqual">
      <formula>G30</formula>
    </cfRule>
    <cfRule type="cellIs" dxfId="1926" priority="92" operator="equal">
      <formula>G30</formula>
    </cfRule>
  </conditionalFormatting>
  <conditionalFormatting sqref="K31">
    <cfRule type="cellIs" dxfId="1925" priority="89" operator="notEqual">
      <formula>G31</formula>
    </cfRule>
    <cfRule type="cellIs" dxfId="1924" priority="90" operator="equal">
      <formula>G31</formula>
    </cfRule>
  </conditionalFormatting>
  <conditionalFormatting sqref="K32">
    <cfRule type="cellIs" dxfId="1923" priority="87" operator="notEqual">
      <formula>G32</formula>
    </cfRule>
    <cfRule type="cellIs" dxfId="1922" priority="88" operator="equal">
      <formula>G32</formula>
    </cfRule>
  </conditionalFormatting>
  <conditionalFormatting sqref="K33">
    <cfRule type="cellIs" dxfId="1921" priority="85" operator="notEqual">
      <formula>G33</formula>
    </cfRule>
    <cfRule type="cellIs" dxfId="1920" priority="86" operator="equal">
      <formula>G33</formula>
    </cfRule>
  </conditionalFormatting>
  <conditionalFormatting sqref="K34">
    <cfRule type="cellIs" dxfId="1919" priority="83" operator="notEqual">
      <formula>G34</formula>
    </cfRule>
    <cfRule type="cellIs" dxfId="1918" priority="84" operator="equal">
      <formula>G34</formula>
    </cfRule>
  </conditionalFormatting>
  <conditionalFormatting sqref="K35">
    <cfRule type="cellIs" dxfId="1917" priority="81" operator="notEqual">
      <formula>G35</formula>
    </cfRule>
    <cfRule type="cellIs" dxfId="1916" priority="82" operator="equal">
      <formula>G35</formula>
    </cfRule>
  </conditionalFormatting>
  <conditionalFormatting sqref="K36">
    <cfRule type="cellIs" dxfId="1915" priority="79" operator="notEqual">
      <formula>G36</formula>
    </cfRule>
    <cfRule type="cellIs" dxfId="1914" priority="80" operator="equal">
      <formula>G36</formula>
    </cfRule>
  </conditionalFormatting>
  <conditionalFormatting sqref="K37">
    <cfRule type="cellIs" dxfId="1913" priority="77" operator="notEqual">
      <formula>G37</formula>
    </cfRule>
    <cfRule type="cellIs" dxfId="1912" priority="78" operator="equal">
      <formula>G37</formula>
    </cfRule>
  </conditionalFormatting>
  <conditionalFormatting sqref="K38">
    <cfRule type="cellIs" dxfId="1911" priority="75" operator="notEqual">
      <formula>G38</formula>
    </cfRule>
    <cfRule type="cellIs" dxfId="1910" priority="76" operator="equal">
      <formula>G38</formula>
    </cfRule>
  </conditionalFormatting>
  <conditionalFormatting sqref="K39">
    <cfRule type="cellIs" dxfId="1909" priority="73" operator="notEqual">
      <formula>G39</formula>
    </cfRule>
    <cfRule type="cellIs" dxfId="1908" priority="74" operator="equal">
      <formula>G39</formula>
    </cfRule>
  </conditionalFormatting>
  <conditionalFormatting sqref="K40">
    <cfRule type="cellIs" dxfId="1907" priority="71" operator="notEqual">
      <formula>G40</formula>
    </cfRule>
    <cfRule type="cellIs" dxfId="1906" priority="72" operator="equal">
      <formula>G40</formula>
    </cfRule>
  </conditionalFormatting>
  <conditionalFormatting sqref="K41">
    <cfRule type="cellIs" dxfId="1905" priority="69" operator="notEqual">
      <formula>G41</formula>
    </cfRule>
    <cfRule type="cellIs" dxfId="1904" priority="70" operator="equal">
      <formula>G41</formula>
    </cfRule>
  </conditionalFormatting>
  <conditionalFormatting sqref="K43">
    <cfRule type="cellIs" dxfId="1903" priority="67" operator="notEqual">
      <formula>G43</formula>
    </cfRule>
    <cfRule type="cellIs" dxfId="1902" priority="68" operator="equal">
      <formula>G43</formula>
    </cfRule>
  </conditionalFormatting>
  <conditionalFormatting sqref="K44">
    <cfRule type="cellIs" dxfId="1901" priority="65" operator="notEqual">
      <formula>G44</formula>
    </cfRule>
    <cfRule type="cellIs" dxfId="1900" priority="66" operator="equal">
      <formula>G44</formula>
    </cfRule>
  </conditionalFormatting>
  <conditionalFormatting sqref="K45">
    <cfRule type="cellIs" dxfId="1899" priority="63" operator="notEqual">
      <formula>G45</formula>
    </cfRule>
    <cfRule type="cellIs" dxfId="1898" priority="64" operator="equal">
      <formula>G45</formula>
    </cfRule>
  </conditionalFormatting>
  <conditionalFormatting sqref="K46">
    <cfRule type="cellIs" dxfId="1897" priority="61" operator="notEqual">
      <formula>G46</formula>
    </cfRule>
    <cfRule type="cellIs" dxfId="1896" priority="62" operator="equal">
      <formula>G46</formula>
    </cfRule>
  </conditionalFormatting>
  <conditionalFormatting sqref="K47">
    <cfRule type="cellIs" dxfId="1895" priority="59" operator="notEqual">
      <formula>G47</formula>
    </cfRule>
    <cfRule type="cellIs" dxfId="1894" priority="60" operator="equal">
      <formula>G47</formula>
    </cfRule>
  </conditionalFormatting>
  <conditionalFormatting sqref="K48">
    <cfRule type="cellIs" dxfId="1893" priority="57" operator="notEqual">
      <formula>G48</formula>
    </cfRule>
    <cfRule type="cellIs" dxfId="1892" priority="58" operator="equal">
      <formula>G48</formula>
    </cfRule>
  </conditionalFormatting>
  <conditionalFormatting sqref="K49">
    <cfRule type="cellIs" dxfId="1891" priority="55" operator="notEqual">
      <formula>G49</formula>
    </cfRule>
    <cfRule type="cellIs" dxfId="1890" priority="56" operator="equal">
      <formula>G49</formula>
    </cfRule>
  </conditionalFormatting>
  <conditionalFormatting sqref="K50">
    <cfRule type="cellIs" dxfId="1889" priority="53" operator="notEqual">
      <formula>G50</formula>
    </cfRule>
    <cfRule type="cellIs" dxfId="1888" priority="54" operator="equal">
      <formula>G50</formula>
    </cfRule>
  </conditionalFormatting>
  <conditionalFormatting sqref="K51">
    <cfRule type="cellIs" dxfId="1887" priority="51" operator="notEqual">
      <formula>G51</formula>
    </cfRule>
    <cfRule type="cellIs" dxfId="1886" priority="52" operator="equal">
      <formula>G51</formula>
    </cfRule>
  </conditionalFormatting>
  <conditionalFormatting sqref="K52">
    <cfRule type="cellIs" dxfId="1885" priority="49" operator="notEqual">
      <formula>G52</formula>
    </cfRule>
    <cfRule type="cellIs" dxfId="1884" priority="50" operator="equal">
      <formula>G52</formula>
    </cfRule>
  </conditionalFormatting>
  <conditionalFormatting sqref="K53">
    <cfRule type="cellIs" dxfId="1883" priority="47" operator="notEqual">
      <formula>G53</formula>
    </cfRule>
    <cfRule type="cellIs" dxfId="1882" priority="48" operator="equal">
      <formula>G53</formula>
    </cfRule>
  </conditionalFormatting>
  <conditionalFormatting sqref="K54">
    <cfRule type="cellIs" dxfId="1881" priority="45" operator="notEqual">
      <formula>G54</formula>
    </cfRule>
    <cfRule type="cellIs" dxfId="1880" priority="46" operator="equal">
      <formula>G54</formula>
    </cfRule>
  </conditionalFormatting>
  <conditionalFormatting sqref="K55">
    <cfRule type="cellIs" dxfId="1879" priority="43" operator="notEqual">
      <formula>G55</formula>
    </cfRule>
    <cfRule type="cellIs" dxfId="1878" priority="44" operator="equal">
      <formula>G55</formula>
    </cfRule>
  </conditionalFormatting>
  <conditionalFormatting sqref="K56">
    <cfRule type="cellIs" dxfId="1877" priority="41" operator="notEqual">
      <formula>G56</formula>
    </cfRule>
    <cfRule type="cellIs" dxfId="1876" priority="42" operator="equal">
      <formula>G56</formula>
    </cfRule>
  </conditionalFormatting>
  <conditionalFormatting sqref="K57">
    <cfRule type="cellIs" dxfId="1875" priority="39" operator="notEqual">
      <formula>G57</formula>
    </cfRule>
    <cfRule type="cellIs" dxfId="1874" priority="40" operator="equal">
      <formula>G57</formula>
    </cfRule>
  </conditionalFormatting>
  <conditionalFormatting sqref="K58">
    <cfRule type="cellIs" dxfId="1873" priority="37" operator="notEqual">
      <formula>G58</formula>
    </cfRule>
    <cfRule type="cellIs" dxfId="1872" priority="38" operator="equal">
      <formula>G58</formula>
    </cfRule>
  </conditionalFormatting>
  <conditionalFormatting sqref="K59">
    <cfRule type="cellIs" dxfId="1871" priority="35" operator="notEqual">
      <formula>G59</formula>
    </cfRule>
    <cfRule type="cellIs" dxfId="1870" priority="36" operator="equal">
      <formula>G59</formula>
    </cfRule>
  </conditionalFormatting>
  <conditionalFormatting sqref="K60">
    <cfRule type="cellIs" dxfId="1869" priority="33" operator="notEqual">
      <formula>G60</formula>
    </cfRule>
    <cfRule type="cellIs" dxfId="1868" priority="34" operator="equal">
      <formula>G60</formula>
    </cfRule>
  </conditionalFormatting>
  <conditionalFormatting sqref="K61">
    <cfRule type="cellIs" dxfId="1867" priority="31" operator="notEqual">
      <formula>G61</formula>
    </cfRule>
    <cfRule type="cellIs" dxfId="1866" priority="32" operator="equal">
      <formula>G61</formula>
    </cfRule>
  </conditionalFormatting>
  <conditionalFormatting sqref="K62">
    <cfRule type="cellIs" dxfId="1865" priority="29" operator="notEqual">
      <formula>G62</formula>
    </cfRule>
    <cfRule type="cellIs" dxfId="1864" priority="30" operator="equal">
      <formula>G62</formula>
    </cfRule>
  </conditionalFormatting>
  <conditionalFormatting sqref="K63">
    <cfRule type="cellIs" dxfId="1863" priority="27" operator="notEqual">
      <formula>G63</formula>
    </cfRule>
    <cfRule type="cellIs" dxfId="1862" priority="28" operator="equal">
      <formula>G63</formula>
    </cfRule>
  </conditionalFormatting>
  <conditionalFormatting sqref="K67">
    <cfRule type="cellIs" dxfId="1861" priority="25" operator="notEqual">
      <formula>G67</formula>
    </cfRule>
    <cfRule type="cellIs" dxfId="1860" priority="26" operator="equal">
      <formula>G67</formula>
    </cfRule>
  </conditionalFormatting>
  <conditionalFormatting sqref="K68">
    <cfRule type="cellIs" dxfId="1859" priority="23" operator="notEqual">
      <formula>G68</formula>
    </cfRule>
    <cfRule type="cellIs" dxfId="1858" priority="24" operator="equal">
      <formula>G68</formula>
    </cfRule>
  </conditionalFormatting>
  <conditionalFormatting sqref="K69">
    <cfRule type="cellIs" dxfId="1857" priority="21" operator="notEqual">
      <formula>G69</formula>
    </cfRule>
    <cfRule type="cellIs" dxfId="1856" priority="22" operator="equal">
      <formula>G69</formula>
    </cfRule>
  </conditionalFormatting>
  <conditionalFormatting sqref="K71">
    <cfRule type="cellIs" dxfId="1855" priority="19" operator="notEqual">
      <formula>G71</formula>
    </cfRule>
    <cfRule type="cellIs" dxfId="1854" priority="20" operator="equal">
      <formula>G71</formula>
    </cfRule>
  </conditionalFormatting>
  <conditionalFormatting sqref="K72">
    <cfRule type="cellIs" dxfId="1853" priority="17" operator="notEqual">
      <formula>G72</formula>
    </cfRule>
    <cfRule type="cellIs" dxfId="1852" priority="18" operator="equal">
      <formula>G72</formula>
    </cfRule>
  </conditionalFormatting>
  <conditionalFormatting sqref="K73">
    <cfRule type="cellIs" dxfId="1851" priority="15" operator="notEqual">
      <formula>G73</formula>
    </cfRule>
    <cfRule type="cellIs" dxfId="1850" priority="16" operator="equal">
      <formula>G73</formula>
    </cfRule>
  </conditionalFormatting>
  <conditionalFormatting sqref="G76">
    <cfRule type="cellIs" dxfId="1849" priority="11" operator="notEqual">
      <formula>$G$77</formula>
    </cfRule>
    <cfRule type="cellIs" dxfId="184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056C6C24-5B58-4AC4-BEA3-267CDC9437C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6EB7ED4-2EE6-4817-A52F-F2FB37D3796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D3523A6C-A7E3-4678-9C44-1D9883240AAA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5BD8F09-DBC3-4393-ADB6-D20C48D3738E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C1E015D-0621-4F4C-8431-CE84D2BC68AF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5B1D3C9-940B-408D-B4C7-DF18E4C9EFD4}">
            <xm:f>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Detail'!#REF!+'C:\Finance\Work\Reports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DA5E776-CF13-4A43-92A2-5488752A9B75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697A5255-4952-4607-A05C-B01BB9961B34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2DD31AB-BFE5-4BAA-8F99-6D22F409C31C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F13823C-738E-4851-81A6-BE6B3BC487C1}">
            <xm:f>'C:\Finance\Work\Reports &amp; Surveys\Cost Analysis\Cost Analysis - 2013-2014\Received from Colleges\SCF-Manatee\[14 SCF Manatee Sarasota 2013-14 CA2 (rev) 10-30-14.xlsx]CA2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19167239.749999996</v>
      </c>
      <c r="H8" s="10"/>
      <c r="I8" s="90">
        <v>9251724.5700000003</v>
      </c>
      <c r="J8" s="90">
        <v>9915515.1799999997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1987.2</v>
      </c>
      <c r="H10" s="17" t="s">
        <v>15</v>
      </c>
      <c r="I10" s="91">
        <v>1987.2</v>
      </c>
      <c r="J10" s="91">
        <v>0</v>
      </c>
      <c r="K10" s="90">
        <v>1987.2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1616817.78</v>
      </c>
      <c r="H11" s="17" t="s">
        <v>15</v>
      </c>
      <c r="I11" s="91">
        <v>1616817.7799999998</v>
      </c>
      <c r="J11" s="91">
        <v>0</v>
      </c>
      <c r="K11" s="90">
        <v>1616817.7799999998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5563428.7699999996</v>
      </c>
      <c r="H13" s="17" t="s">
        <v>59</v>
      </c>
      <c r="I13" s="91">
        <v>4922732.9000000004</v>
      </c>
      <c r="J13" s="91">
        <v>640695.87</v>
      </c>
      <c r="K13" s="90">
        <v>5563428.7700000005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8360867.4299999997</v>
      </c>
      <c r="H14" s="17" t="s">
        <v>24</v>
      </c>
      <c r="I14" s="91">
        <v>0</v>
      </c>
      <c r="J14" s="91">
        <v>8360867.4299999997</v>
      </c>
      <c r="K14" s="90">
        <v>8360867.4299999997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412152.63</v>
      </c>
      <c r="H15" s="17" t="s">
        <v>15</v>
      </c>
      <c r="I15" s="91">
        <v>412152.63</v>
      </c>
      <c r="J15" s="91">
        <v>0</v>
      </c>
      <c r="K15" s="90">
        <v>412152.63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822566.28</v>
      </c>
      <c r="H17" s="17" t="s">
        <v>15</v>
      </c>
      <c r="I17" s="91">
        <v>822566.28</v>
      </c>
      <c r="J17" s="91">
        <v>0</v>
      </c>
      <c r="K17" s="90">
        <v>822566.28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913951.88</v>
      </c>
      <c r="H18" s="81" t="s">
        <v>24</v>
      </c>
      <c r="I18" s="91">
        <v>0</v>
      </c>
      <c r="J18" s="91">
        <v>913951.88</v>
      </c>
      <c r="K18" s="90">
        <v>913951.88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 t="s">
        <v>24</v>
      </c>
      <c r="I19" s="92">
        <v>0</v>
      </c>
      <c r="J19" s="92">
        <v>0</v>
      </c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2">
        <v>794919.72</v>
      </c>
      <c r="H20" s="17" t="s">
        <v>15</v>
      </c>
      <c r="I20" s="91">
        <v>794919.72</v>
      </c>
      <c r="J20" s="91">
        <v>0</v>
      </c>
      <c r="K20" s="90">
        <v>794919.72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680199.72</v>
      </c>
      <c r="H21" s="17" t="s">
        <v>15</v>
      </c>
      <c r="I21" s="91">
        <v>680199.72000000009</v>
      </c>
      <c r="J21" s="91">
        <v>0</v>
      </c>
      <c r="K21" s="90">
        <v>680199.72000000009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348.34</v>
      </c>
      <c r="H24" s="17" t="s">
        <v>15</v>
      </c>
      <c r="I24" s="93">
        <v>348.34</v>
      </c>
      <c r="J24" s="93">
        <v>0</v>
      </c>
      <c r="K24" s="90">
        <v>348.34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12884327.410000002</v>
      </c>
      <c r="H25" s="10"/>
      <c r="I25" s="90">
        <v>6319815.8900000006</v>
      </c>
      <c r="J25" s="90">
        <v>6564511.5200000005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451068.46</v>
      </c>
      <c r="H28" s="17" t="s">
        <v>15</v>
      </c>
      <c r="I28" s="91">
        <v>451068.46</v>
      </c>
      <c r="J28" s="91">
        <v>0</v>
      </c>
      <c r="K28" s="90">
        <v>451068.46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7157016.7400000002</v>
      </c>
      <c r="H29" s="17" t="s">
        <v>59</v>
      </c>
      <c r="I29" s="91">
        <v>3617802.48</v>
      </c>
      <c r="J29" s="91">
        <v>3539214.26</v>
      </c>
      <c r="K29" s="90">
        <v>7157016.7400000002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242057.89</v>
      </c>
      <c r="H30" s="17" t="s">
        <v>15</v>
      </c>
      <c r="I30" s="91">
        <v>242057.89</v>
      </c>
      <c r="J30" s="91">
        <v>0</v>
      </c>
      <c r="K30" s="90">
        <v>242057.89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587235.06000000006</v>
      </c>
      <c r="H31" s="17" t="s">
        <v>15</v>
      </c>
      <c r="I31" s="91">
        <v>587235.06000000006</v>
      </c>
      <c r="J31" s="91">
        <v>0</v>
      </c>
      <c r="K31" s="90">
        <v>587235.06000000006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1375959.48</v>
      </c>
      <c r="H32" s="17" t="s">
        <v>24</v>
      </c>
      <c r="I32" s="91">
        <v>0</v>
      </c>
      <c r="J32" s="91">
        <v>1375959.48</v>
      </c>
      <c r="K32" s="90">
        <v>1375959.48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ht="15.75" x14ac:dyDescent="0.25">
      <c r="A34" s="10"/>
      <c r="B34" s="10"/>
      <c r="C34" s="11" t="s">
        <v>66</v>
      </c>
      <c r="D34" s="10"/>
      <c r="E34" s="10"/>
      <c r="F34" s="10" t="s">
        <v>67</v>
      </c>
      <c r="G34" s="89">
        <v>654612.97000000009</v>
      </c>
      <c r="H34" s="17" t="s">
        <v>15</v>
      </c>
      <c r="I34" s="91">
        <v>654612.97000000009</v>
      </c>
      <c r="J34" s="91">
        <v>0</v>
      </c>
      <c r="K34" s="90">
        <v>654612.97000000009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1167518.3999999999</v>
      </c>
      <c r="H35" s="17" t="s">
        <v>59</v>
      </c>
      <c r="I35" s="91">
        <v>447286.19</v>
      </c>
      <c r="J35" s="91">
        <v>720232.21000000008</v>
      </c>
      <c r="K35" s="90">
        <v>1167518.4000000001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>
        <v>319752.83999999997</v>
      </c>
      <c r="H36" s="17" t="s">
        <v>15</v>
      </c>
      <c r="I36" s="91">
        <v>319752.83999999997</v>
      </c>
      <c r="J36" s="91">
        <v>0</v>
      </c>
      <c r="K36" s="90">
        <v>319752.83999999997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929105.57000000007</v>
      </c>
      <c r="H41" s="17" t="s">
        <v>24</v>
      </c>
      <c r="I41" s="91">
        <v>0</v>
      </c>
      <c r="J41" s="91">
        <v>929105.57000000007</v>
      </c>
      <c r="K41" s="90">
        <v>929105.57000000007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25641509.920000002</v>
      </c>
      <c r="H42" s="10"/>
      <c r="I42" s="90">
        <v>9697371.8999999985</v>
      </c>
      <c r="J42" s="90">
        <v>15944138.020000001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510243.75</v>
      </c>
      <c r="H43" s="17" t="s">
        <v>24</v>
      </c>
      <c r="I43" s="91">
        <v>0</v>
      </c>
      <c r="J43" s="91">
        <v>510243.75</v>
      </c>
      <c r="K43" s="90">
        <v>510243.75</v>
      </c>
      <c r="L43" s="96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8325688.1900000004</v>
      </c>
      <c r="H44" s="17" t="s">
        <v>24</v>
      </c>
      <c r="I44" s="91">
        <v>0</v>
      </c>
      <c r="J44" s="91">
        <v>8325688.1900000004</v>
      </c>
      <c r="K44" s="90">
        <v>8325688.1900000004</v>
      </c>
      <c r="L44" s="96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2505001.5499999998</v>
      </c>
      <c r="H45" s="17" t="s">
        <v>24</v>
      </c>
      <c r="I45" s="91">
        <v>0</v>
      </c>
      <c r="J45" s="91">
        <v>2505001.5499999998</v>
      </c>
      <c r="K45" s="90">
        <v>2505001.5499999998</v>
      </c>
      <c r="L45" s="96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976970.8</v>
      </c>
      <c r="H46" s="17" t="s">
        <v>24</v>
      </c>
      <c r="I46" s="91">
        <v>0</v>
      </c>
      <c r="J46" s="91">
        <v>976970.8</v>
      </c>
      <c r="K46" s="90">
        <v>976970.8</v>
      </c>
      <c r="L46" s="96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2749702.55</v>
      </c>
      <c r="H47" s="17" t="s">
        <v>15</v>
      </c>
      <c r="I47" s="91">
        <v>2749702.55</v>
      </c>
      <c r="J47" s="91">
        <v>0</v>
      </c>
      <c r="K47" s="90">
        <v>2749702.55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335672.14</v>
      </c>
      <c r="H48" s="17" t="s">
        <v>15</v>
      </c>
      <c r="I48" s="91">
        <v>335672.14</v>
      </c>
      <c r="J48" s="91">
        <v>0</v>
      </c>
      <c r="K48" s="90">
        <v>335672.14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1074986.27</v>
      </c>
      <c r="H49" s="17" t="s">
        <v>15</v>
      </c>
      <c r="I49" s="91">
        <v>1074986.27</v>
      </c>
      <c r="J49" s="91">
        <v>0</v>
      </c>
      <c r="K49" s="90">
        <v>1074986.27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490583.99</v>
      </c>
      <c r="H53" s="17" t="s">
        <v>15</v>
      </c>
      <c r="I53" s="91">
        <v>490583.99</v>
      </c>
      <c r="J53" s="91">
        <v>0</v>
      </c>
      <c r="K53" s="90">
        <v>490583.99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647725.6</v>
      </c>
      <c r="H54" s="17" t="s">
        <v>24</v>
      </c>
      <c r="I54" s="91">
        <v>0</v>
      </c>
      <c r="J54" s="91">
        <v>647725.60000000009</v>
      </c>
      <c r="K54" s="90">
        <v>647725.60000000009</v>
      </c>
      <c r="L54" s="96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240575.79</v>
      </c>
      <c r="H55" s="17" t="s">
        <v>24</v>
      </c>
      <c r="I55" s="91">
        <v>0</v>
      </c>
      <c r="J55" s="91">
        <v>240575.78999999998</v>
      </c>
      <c r="K55" s="90">
        <v>240575.78999999998</v>
      </c>
      <c r="L55" s="96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955093.28</v>
      </c>
      <c r="H56" s="17" t="s">
        <v>24</v>
      </c>
      <c r="I56" s="91">
        <v>0</v>
      </c>
      <c r="J56" s="91">
        <v>955093.28</v>
      </c>
      <c r="K56" s="90">
        <v>955093.28</v>
      </c>
      <c r="L56" s="96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1167176.28</v>
      </c>
      <c r="H57" s="17" t="s">
        <v>24</v>
      </c>
      <c r="I57" s="91">
        <v>0</v>
      </c>
      <c r="J57" s="91">
        <v>1167176.28</v>
      </c>
      <c r="K57" s="90">
        <v>1167176.28</v>
      </c>
      <c r="L57" s="96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>
        <v>454395.9</v>
      </c>
      <c r="H58" s="17" t="s">
        <v>24</v>
      </c>
      <c r="I58" s="91">
        <v>0</v>
      </c>
      <c r="J58" s="91">
        <v>454395.9</v>
      </c>
      <c r="K58" s="90">
        <v>454395.9</v>
      </c>
      <c r="L58" s="96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4141.95</v>
      </c>
      <c r="H60" s="17" t="s">
        <v>15</v>
      </c>
      <c r="I60" s="91">
        <v>4141.95</v>
      </c>
      <c r="J60" s="91">
        <v>0</v>
      </c>
      <c r="K60" s="90">
        <v>4141.95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1726.14</v>
      </c>
      <c r="H61" s="17" t="s">
        <v>15</v>
      </c>
      <c r="I61" s="91">
        <v>1726.14</v>
      </c>
      <c r="J61" s="91">
        <v>0</v>
      </c>
      <c r="K61" s="90">
        <v>1726.14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5040558.8600000003</v>
      </c>
      <c r="H62" s="17" t="s">
        <v>309</v>
      </c>
      <c r="I62" s="91">
        <v>5040558.8599999994</v>
      </c>
      <c r="J62" s="91">
        <v>0</v>
      </c>
      <c r="K62" s="90">
        <v>5040558.8599999994</v>
      </c>
      <c r="L62" s="96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161266.88</v>
      </c>
      <c r="H63" s="17" t="s">
        <v>24</v>
      </c>
      <c r="I63" s="91">
        <v>0</v>
      </c>
      <c r="J63" s="91">
        <v>161266.88</v>
      </c>
      <c r="K63" s="90">
        <v>161266.88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28505.05</v>
      </c>
      <c r="H66" s="10"/>
      <c r="I66" s="90">
        <v>28505.05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28505.05</v>
      </c>
      <c r="H67" s="17" t="s">
        <v>24</v>
      </c>
      <c r="I67" s="91">
        <v>28505.05</v>
      </c>
      <c r="J67" s="91">
        <v>0</v>
      </c>
      <c r="K67" s="90">
        <v>28505.05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5939625.9299999997</v>
      </c>
      <c r="H70" s="10"/>
      <c r="I70" s="90">
        <v>5939625.9300000006</v>
      </c>
      <c r="J70" s="90">
        <v>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5939625.9299999997</v>
      </c>
      <c r="H72" s="17" t="s">
        <v>15</v>
      </c>
      <c r="I72" s="91">
        <v>5939625.9300000006</v>
      </c>
      <c r="J72" s="91">
        <v>0</v>
      </c>
      <c r="K72" s="90">
        <v>5939625.9300000006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63661208.059999995</v>
      </c>
      <c r="H76" s="26"/>
      <c r="I76" s="94">
        <v>31237043.34</v>
      </c>
      <c r="J76" s="94">
        <v>32424164.719999999</v>
      </c>
      <c r="K76" s="90">
        <v>63661208.060000002</v>
      </c>
      <c r="L76" s="27"/>
    </row>
    <row r="77" spans="1:12" ht="15.75" x14ac:dyDescent="0.25">
      <c r="F77" s="83" t="s">
        <v>200</v>
      </c>
      <c r="G77" s="95">
        <v>63661208.059999995</v>
      </c>
      <c r="H77" s="14"/>
      <c r="I77" s="85">
        <v>0.49067625783286151</v>
      </c>
      <c r="J77" s="85">
        <v>0.50932374216713849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311152890.18827087</v>
      </c>
      <c r="J83" s="87">
        <v>0.10039130062748008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837" priority="119" operator="notEqual">
      <formula>G15</formula>
    </cfRule>
    <cfRule type="cellIs" dxfId="1836" priority="120" operator="equal">
      <formula>G15</formula>
    </cfRule>
  </conditionalFormatting>
  <conditionalFormatting sqref="K16">
    <cfRule type="cellIs" dxfId="1835" priority="117" operator="notEqual">
      <formula>G16</formula>
    </cfRule>
    <cfRule type="cellIs" dxfId="1834" priority="118" operator="equal">
      <formula>G16</formula>
    </cfRule>
  </conditionalFormatting>
  <conditionalFormatting sqref="K17">
    <cfRule type="cellIs" dxfId="1833" priority="115" operator="notEqual">
      <formula>G17</formula>
    </cfRule>
    <cfRule type="cellIs" dxfId="1832" priority="116" operator="equal">
      <formula>G17</formula>
    </cfRule>
  </conditionalFormatting>
  <conditionalFormatting sqref="K18">
    <cfRule type="cellIs" dxfId="1831" priority="113" operator="notEqual">
      <formula>G18</formula>
    </cfRule>
    <cfRule type="cellIs" dxfId="1830" priority="114" operator="equal">
      <formula>G18</formula>
    </cfRule>
  </conditionalFormatting>
  <conditionalFormatting sqref="K19">
    <cfRule type="cellIs" dxfId="1829" priority="111" operator="notEqual">
      <formula>G19</formula>
    </cfRule>
    <cfRule type="cellIs" dxfId="1828" priority="112" operator="equal">
      <formula>G19</formula>
    </cfRule>
  </conditionalFormatting>
  <conditionalFormatting sqref="K20">
    <cfRule type="cellIs" dxfId="1827" priority="109" operator="notEqual">
      <formula>G20</formula>
    </cfRule>
    <cfRule type="cellIs" dxfId="1826" priority="110" operator="equal">
      <formula>G20</formula>
    </cfRule>
  </conditionalFormatting>
  <conditionalFormatting sqref="K21">
    <cfRule type="cellIs" dxfId="1825" priority="107" operator="notEqual">
      <formula>G21</formula>
    </cfRule>
    <cfRule type="cellIs" dxfId="1824" priority="108" operator="equal">
      <formula>G21</formula>
    </cfRule>
  </conditionalFormatting>
  <conditionalFormatting sqref="K22">
    <cfRule type="cellIs" dxfId="1823" priority="105" operator="notEqual">
      <formula>G22</formula>
    </cfRule>
    <cfRule type="cellIs" dxfId="1822" priority="106" operator="equal">
      <formula>G22</formula>
    </cfRule>
  </conditionalFormatting>
  <conditionalFormatting sqref="K23">
    <cfRule type="cellIs" dxfId="1821" priority="103" operator="notEqual">
      <formula>G23</formula>
    </cfRule>
    <cfRule type="cellIs" dxfId="1820" priority="104" operator="equal">
      <formula>G23</formula>
    </cfRule>
  </conditionalFormatting>
  <conditionalFormatting sqref="K24">
    <cfRule type="cellIs" dxfId="1819" priority="101" operator="notEqual">
      <formula>G24</formula>
    </cfRule>
    <cfRule type="cellIs" dxfId="1818" priority="102" operator="equal">
      <formula>G24</formula>
    </cfRule>
  </conditionalFormatting>
  <conditionalFormatting sqref="K26">
    <cfRule type="cellIs" dxfId="1817" priority="99" operator="notEqual">
      <formula>G26</formula>
    </cfRule>
    <cfRule type="cellIs" dxfId="1816" priority="100" operator="equal">
      <formula>G26</formula>
    </cfRule>
  </conditionalFormatting>
  <conditionalFormatting sqref="K27">
    <cfRule type="cellIs" dxfId="1815" priority="97" operator="notEqual">
      <formula>G27</formula>
    </cfRule>
    <cfRule type="cellIs" dxfId="1814" priority="98" operator="equal">
      <formula>G27</formula>
    </cfRule>
  </conditionalFormatting>
  <conditionalFormatting sqref="K28">
    <cfRule type="cellIs" dxfId="1813" priority="95" operator="notEqual">
      <formula>G28</formula>
    </cfRule>
    <cfRule type="cellIs" dxfId="1812" priority="96" operator="equal">
      <formula>G28</formula>
    </cfRule>
  </conditionalFormatting>
  <conditionalFormatting sqref="K29">
    <cfRule type="cellIs" dxfId="1811" priority="93" operator="notEqual">
      <formula>G29</formula>
    </cfRule>
    <cfRule type="cellIs" dxfId="1810" priority="94" operator="equal">
      <formula>G29</formula>
    </cfRule>
  </conditionalFormatting>
  <conditionalFormatting sqref="K30">
    <cfRule type="cellIs" dxfId="1809" priority="91" operator="notEqual">
      <formula>G30</formula>
    </cfRule>
    <cfRule type="cellIs" dxfId="1808" priority="92" operator="equal">
      <formula>G30</formula>
    </cfRule>
  </conditionalFormatting>
  <conditionalFormatting sqref="K31">
    <cfRule type="cellIs" dxfId="1807" priority="89" operator="notEqual">
      <formula>G31</formula>
    </cfRule>
    <cfRule type="cellIs" dxfId="1806" priority="90" operator="equal">
      <formula>G31</formula>
    </cfRule>
  </conditionalFormatting>
  <conditionalFormatting sqref="K32">
    <cfRule type="cellIs" dxfId="1805" priority="87" operator="notEqual">
      <formula>G32</formula>
    </cfRule>
    <cfRule type="cellIs" dxfId="1804" priority="88" operator="equal">
      <formula>G32</formula>
    </cfRule>
  </conditionalFormatting>
  <conditionalFormatting sqref="K33">
    <cfRule type="cellIs" dxfId="1803" priority="85" operator="notEqual">
      <formula>G33</formula>
    </cfRule>
    <cfRule type="cellIs" dxfId="1802" priority="86" operator="equal">
      <formula>G33</formula>
    </cfRule>
  </conditionalFormatting>
  <conditionalFormatting sqref="K34">
    <cfRule type="cellIs" dxfId="1801" priority="83" operator="notEqual">
      <formula>G34</formula>
    </cfRule>
    <cfRule type="cellIs" dxfId="1800" priority="84" operator="equal">
      <formula>G34</formula>
    </cfRule>
  </conditionalFormatting>
  <conditionalFormatting sqref="K35">
    <cfRule type="cellIs" dxfId="1799" priority="81" operator="notEqual">
      <formula>G35</formula>
    </cfRule>
    <cfRule type="cellIs" dxfId="1798" priority="82" operator="equal">
      <formula>G35</formula>
    </cfRule>
  </conditionalFormatting>
  <conditionalFormatting sqref="K36">
    <cfRule type="cellIs" dxfId="1797" priority="79" operator="notEqual">
      <formula>G36</formula>
    </cfRule>
    <cfRule type="cellIs" dxfId="1796" priority="80" operator="equal">
      <formula>G36</formula>
    </cfRule>
  </conditionalFormatting>
  <conditionalFormatting sqref="K37">
    <cfRule type="cellIs" dxfId="1795" priority="77" operator="notEqual">
      <formula>G37</formula>
    </cfRule>
    <cfRule type="cellIs" dxfId="1794" priority="78" operator="equal">
      <formula>G37</formula>
    </cfRule>
  </conditionalFormatting>
  <conditionalFormatting sqref="K38">
    <cfRule type="cellIs" dxfId="1793" priority="75" operator="notEqual">
      <formula>G38</formula>
    </cfRule>
    <cfRule type="cellIs" dxfId="1792" priority="76" operator="equal">
      <formula>G38</formula>
    </cfRule>
  </conditionalFormatting>
  <conditionalFormatting sqref="K39">
    <cfRule type="cellIs" dxfId="1791" priority="73" operator="notEqual">
      <formula>G39</formula>
    </cfRule>
    <cfRule type="cellIs" dxfId="1790" priority="74" operator="equal">
      <formula>G39</formula>
    </cfRule>
  </conditionalFormatting>
  <conditionalFormatting sqref="K40">
    <cfRule type="cellIs" dxfId="1789" priority="71" operator="notEqual">
      <formula>G40</formula>
    </cfRule>
    <cfRule type="cellIs" dxfId="1788" priority="72" operator="equal">
      <formula>G40</formula>
    </cfRule>
  </conditionalFormatting>
  <conditionalFormatting sqref="K41">
    <cfRule type="cellIs" dxfId="1787" priority="69" operator="notEqual">
      <formula>G41</formula>
    </cfRule>
    <cfRule type="cellIs" dxfId="1786" priority="70" operator="equal">
      <formula>G41</formula>
    </cfRule>
  </conditionalFormatting>
  <conditionalFormatting sqref="K43">
    <cfRule type="cellIs" dxfId="1785" priority="67" operator="notEqual">
      <formula>G43</formula>
    </cfRule>
    <cfRule type="cellIs" dxfId="1784" priority="68" operator="equal">
      <formula>G43</formula>
    </cfRule>
  </conditionalFormatting>
  <conditionalFormatting sqref="K44">
    <cfRule type="cellIs" dxfId="1783" priority="65" operator="notEqual">
      <formula>G44</formula>
    </cfRule>
    <cfRule type="cellIs" dxfId="1782" priority="66" operator="equal">
      <formula>G44</formula>
    </cfRule>
  </conditionalFormatting>
  <conditionalFormatting sqref="K45">
    <cfRule type="cellIs" dxfId="1781" priority="63" operator="notEqual">
      <formula>G45</formula>
    </cfRule>
    <cfRule type="cellIs" dxfId="1780" priority="64" operator="equal">
      <formula>G45</formula>
    </cfRule>
  </conditionalFormatting>
  <conditionalFormatting sqref="K46">
    <cfRule type="cellIs" dxfId="1779" priority="61" operator="notEqual">
      <formula>G46</formula>
    </cfRule>
    <cfRule type="cellIs" dxfId="1778" priority="62" operator="equal">
      <formula>G46</formula>
    </cfRule>
  </conditionalFormatting>
  <conditionalFormatting sqref="K47">
    <cfRule type="cellIs" dxfId="1777" priority="59" operator="notEqual">
      <formula>G47</formula>
    </cfRule>
    <cfRule type="cellIs" dxfId="1776" priority="60" operator="equal">
      <formula>G47</formula>
    </cfRule>
  </conditionalFormatting>
  <conditionalFormatting sqref="K48">
    <cfRule type="cellIs" dxfId="1775" priority="57" operator="notEqual">
      <formula>G48</formula>
    </cfRule>
    <cfRule type="cellIs" dxfId="1774" priority="58" operator="equal">
      <formula>G48</formula>
    </cfRule>
  </conditionalFormatting>
  <conditionalFormatting sqref="K49">
    <cfRule type="cellIs" dxfId="1773" priority="55" operator="notEqual">
      <formula>G49</formula>
    </cfRule>
    <cfRule type="cellIs" dxfId="1772" priority="56" operator="equal">
      <formula>G49</formula>
    </cfRule>
  </conditionalFormatting>
  <conditionalFormatting sqref="K50">
    <cfRule type="cellIs" dxfId="1771" priority="53" operator="notEqual">
      <formula>G50</formula>
    </cfRule>
    <cfRule type="cellIs" dxfId="1770" priority="54" operator="equal">
      <formula>G50</formula>
    </cfRule>
  </conditionalFormatting>
  <conditionalFormatting sqref="K51">
    <cfRule type="cellIs" dxfId="1769" priority="51" operator="notEqual">
      <formula>G51</formula>
    </cfRule>
    <cfRule type="cellIs" dxfId="1768" priority="52" operator="equal">
      <formula>G51</formula>
    </cfRule>
  </conditionalFormatting>
  <conditionalFormatting sqref="K52">
    <cfRule type="cellIs" dxfId="1767" priority="49" operator="notEqual">
      <formula>G52</formula>
    </cfRule>
    <cfRule type="cellIs" dxfId="1766" priority="50" operator="equal">
      <formula>G52</formula>
    </cfRule>
  </conditionalFormatting>
  <conditionalFormatting sqref="K53">
    <cfRule type="cellIs" dxfId="1765" priority="47" operator="notEqual">
      <formula>G53</formula>
    </cfRule>
    <cfRule type="cellIs" dxfId="1764" priority="48" operator="equal">
      <formula>G53</formula>
    </cfRule>
  </conditionalFormatting>
  <conditionalFormatting sqref="K54">
    <cfRule type="cellIs" dxfId="1763" priority="45" operator="notEqual">
      <formula>G54</formula>
    </cfRule>
    <cfRule type="cellIs" dxfId="1762" priority="46" operator="equal">
      <formula>G54</formula>
    </cfRule>
  </conditionalFormatting>
  <conditionalFormatting sqref="K55">
    <cfRule type="cellIs" dxfId="1761" priority="43" operator="notEqual">
      <formula>G55</formula>
    </cfRule>
    <cfRule type="cellIs" dxfId="1760" priority="44" operator="equal">
      <formula>G55</formula>
    </cfRule>
  </conditionalFormatting>
  <conditionalFormatting sqref="K56">
    <cfRule type="cellIs" dxfId="1759" priority="41" operator="notEqual">
      <formula>G56</formula>
    </cfRule>
    <cfRule type="cellIs" dxfId="1758" priority="42" operator="equal">
      <formula>G56</formula>
    </cfRule>
  </conditionalFormatting>
  <conditionalFormatting sqref="K57">
    <cfRule type="cellIs" dxfId="1757" priority="39" operator="notEqual">
      <formula>G57</formula>
    </cfRule>
    <cfRule type="cellIs" dxfId="1756" priority="40" operator="equal">
      <formula>G57</formula>
    </cfRule>
  </conditionalFormatting>
  <conditionalFormatting sqref="K58">
    <cfRule type="cellIs" dxfId="1755" priority="37" operator="notEqual">
      <formula>G58</formula>
    </cfRule>
    <cfRule type="cellIs" dxfId="1754" priority="38" operator="equal">
      <formula>G58</formula>
    </cfRule>
  </conditionalFormatting>
  <conditionalFormatting sqref="K59">
    <cfRule type="cellIs" dxfId="1753" priority="35" operator="notEqual">
      <formula>G59</formula>
    </cfRule>
    <cfRule type="cellIs" dxfId="1752" priority="36" operator="equal">
      <formula>G59</formula>
    </cfRule>
  </conditionalFormatting>
  <conditionalFormatting sqref="K60">
    <cfRule type="cellIs" dxfId="1751" priority="33" operator="notEqual">
      <formula>G60</formula>
    </cfRule>
    <cfRule type="cellIs" dxfId="1750" priority="34" operator="equal">
      <formula>G60</formula>
    </cfRule>
  </conditionalFormatting>
  <conditionalFormatting sqref="K61">
    <cfRule type="cellIs" dxfId="1749" priority="31" operator="notEqual">
      <formula>G61</formula>
    </cfRule>
    <cfRule type="cellIs" dxfId="1748" priority="32" operator="equal">
      <formula>G61</formula>
    </cfRule>
  </conditionalFormatting>
  <conditionalFormatting sqref="K62">
    <cfRule type="cellIs" dxfId="1747" priority="29" operator="notEqual">
      <formula>G62</formula>
    </cfRule>
    <cfRule type="cellIs" dxfId="1746" priority="30" operator="equal">
      <formula>G62</formula>
    </cfRule>
  </conditionalFormatting>
  <conditionalFormatting sqref="K63">
    <cfRule type="cellIs" dxfId="1745" priority="27" operator="notEqual">
      <formula>G63</formula>
    </cfRule>
    <cfRule type="cellIs" dxfId="1744" priority="28" operator="equal">
      <formula>G63</formula>
    </cfRule>
  </conditionalFormatting>
  <conditionalFormatting sqref="K67">
    <cfRule type="cellIs" dxfId="1743" priority="25" operator="notEqual">
      <formula>G67</formula>
    </cfRule>
    <cfRule type="cellIs" dxfId="1742" priority="26" operator="equal">
      <formula>G67</formula>
    </cfRule>
  </conditionalFormatting>
  <conditionalFormatting sqref="K68">
    <cfRule type="cellIs" dxfId="1741" priority="23" operator="notEqual">
      <formula>G68</formula>
    </cfRule>
    <cfRule type="cellIs" dxfId="1740" priority="24" operator="equal">
      <formula>G68</formula>
    </cfRule>
  </conditionalFormatting>
  <conditionalFormatting sqref="K69">
    <cfRule type="cellIs" dxfId="1739" priority="21" operator="notEqual">
      <formula>G69</formula>
    </cfRule>
    <cfRule type="cellIs" dxfId="1738" priority="22" operator="equal">
      <formula>G69</formula>
    </cfRule>
  </conditionalFormatting>
  <conditionalFormatting sqref="K71">
    <cfRule type="cellIs" dxfId="1737" priority="19" operator="notEqual">
      <formula>G71</formula>
    </cfRule>
    <cfRule type="cellIs" dxfId="1736" priority="20" operator="equal">
      <formula>G71</formula>
    </cfRule>
  </conditionalFormatting>
  <conditionalFormatting sqref="K72">
    <cfRule type="cellIs" dxfId="1735" priority="17" operator="notEqual">
      <formula>G72</formula>
    </cfRule>
    <cfRule type="cellIs" dxfId="1734" priority="18" operator="equal">
      <formula>G72</formula>
    </cfRule>
  </conditionalFormatting>
  <conditionalFormatting sqref="K73">
    <cfRule type="cellIs" dxfId="1733" priority="15" operator="notEqual">
      <formula>G73</formula>
    </cfRule>
    <cfRule type="cellIs" dxfId="1732" priority="16" operator="equal">
      <formula>G73</formula>
    </cfRule>
  </conditionalFormatting>
  <conditionalFormatting sqref="K76">
    <cfRule type="cellIs" dxfId="1731" priority="13" operator="notEqual">
      <formula>G76</formula>
    </cfRule>
    <cfRule type="cellIs" dxfId="1730" priority="14" operator="equal">
      <formula>G76</formula>
    </cfRule>
  </conditionalFormatting>
  <conditionalFormatting sqref="K9">
    <cfRule type="cellIs" dxfId="1729" priority="131" operator="notEqual">
      <formula>G9</formula>
    </cfRule>
    <cfRule type="cellIs" dxfId="1728" priority="132" operator="equal">
      <formula>G9</formula>
    </cfRule>
  </conditionalFormatting>
  <conditionalFormatting sqref="K10">
    <cfRule type="cellIs" dxfId="1727" priority="129" operator="notEqual">
      <formula>G10</formula>
    </cfRule>
    <cfRule type="cellIs" dxfId="1726" priority="130" operator="equal">
      <formula>G10</formula>
    </cfRule>
  </conditionalFormatting>
  <conditionalFormatting sqref="K11">
    <cfRule type="cellIs" dxfId="1725" priority="127" operator="notEqual">
      <formula>G11</formula>
    </cfRule>
    <cfRule type="cellIs" dxfId="1724" priority="128" operator="equal">
      <formula>G11</formula>
    </cfRule>
  </conditionalFormatting>
  <conditionalFormatting sqref="K12">
    <cfRule type="cellIs" dxfId="1723" priority="125" operator="notEqual">
      <formula>G12</formula>
    </cfRule>
    <cfRule type="cellIs" dxfId="1722" priority="126" operator="equal">
      <formula>G12</formula>
    </cfRule>
  </conditionalFormatting>
  <conditionalFormatting sqref="K13">
    <cfRule type="cellIs" dxfId="1721" priority="123" operator="notEqual">
      <formula>G13</formula>
    </cfRule>
    <cfRule type="cellIs" dxfId="1720" priority="124" operator="equal">
      <formula>G13</formula>
    </cfRule>
  </conditionalFormatting>
  <conditionalFormatting sqref="K14">
    <cfRule type="cellIs" dxfId="1719" priority="121" operator="notEqual">
      <formula>G14</formula>
    </cfRule>
    <cfRule type="cellIs" dxfId="1718" priority="122" operator="equal">
      <formula>G14</formula>
    </cfRule>
  </conditionalFormatting>
  <conditionalFormatting sqref="G76">
    <cfRule type="cellIs" dxfId="1717" priority="11" operator="notEqual">
      <formula>$G$77</formula>
    </cfRule>
    <cfRule type="cellIs" dxfId="1716" priority="12" operator="equal">
      <formula>$G$77</formula>
    </cfRule>
  </conditionalFormatting>
  <dataValidations count="2">
    <dataValidation type="list" allowBlank="1" showInputMessage="1" showErrorMessage="1" sqref="H9:H31 H33:H75">
      <formula1>$H$80:$H$82</formula1>
    </dataValidation>
    <dataValidation type="list" allowBlank="1" showInputMessage="1" showErrorMessage="1" sqref="H32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2EB94C5-4816-4696-BC3B-784E5F68883B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5C17ED-94E0-445F-B165-3AE98AFCBC62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697BE2DD-0C7E-4C04-9346-80913A344504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BCF55F-6F8C-4532-A3A7-EBD1AA51DE5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9308928-19E7-4469-9839-7B36A67299C1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671EFE5-1240-4095-8277-1C012F1C27D0}">
            <xm:f>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Detail'!#REF!+'D:\Finance\Work\Reports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B9BA785-1B9F-48BC-963E-8D40900E897C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5E89AA1-68C9-4239-A4FD-10F310EB9B66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BF65F8F-B946-4FB0-AAAC-CA4148029F33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A2A7C9A9-1C05-4D1B-ACBC-B3336753AA9D}">
            <xm:f>'D:\Finance\Work\Reports &amp; Surveys\Cost Analysis\Cost Analysis - 2012-2013\Received from Colleges\Miami Dade\Original\[15 Miami Dade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128">
        <v>555688.48210000002</v>
      </c>
      <c r="H8" s="122"/>
      <c r="I8" s="128">
        <v>308001.70210000005</v>
      </c>
      <c r="J8" s="128">
        <v>247686.78</v>
      </c>
      <c r="K8" s="128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116"/>
      <c r="H9" s="124"/>
      <c r="I9" s="116">
        <v>0</v>
      </c>
      <c r="J9" s="116">
        <v>0</v>
      </c>
      <c r="K9" s="128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116">
        <v>3800.07</v>
      </c>
      <c r="H10" s="124" t="s">
        <v>15</v>
      </c>
      <c r="I10" s="116">
        <v>3800.07</v>
      </c>
      <c r="J10" s="116">
        <v>0</v>
      </c>
      <c r="K10" s="128">
        <v>3800.07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116">
        <v>212557.16840000002</v>
      </c>
      <c r="H11" s="124" t="s">
        <v>15</v>
      </c>
      <c r="I11" s="116">
        <v>212557.16840000002</v>
      </c>
      <c r="J11" s="116">
        <v>0</v>
      </c>
      <c r="K11" s="128">
        <v>212557.16840000002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116">
        <v>63206.2137</v>
      </c>
      <c r="H12" s="124" t="s">
        <v>15</v>
      </c>
      <c r="I12" s="116">
        <v>63206.2137</v>
      </c>
      <c r="J12" s="116">
        <v>0</v>
      </c>
      <c r="K12" s="128">
        <v>63206.2137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116"/>
      <c r="H13" s="124"/>
      <c r="I13" s="116">
        <v>0</v>
      </c>
      <c r="J13" s="116">
        <v>0</v>
      </c>
      <c r="K13" s="128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116"/>
      <c r="H14" s="124"/>
      <c r="I14" s="116">
        <v>0</v>
      </c>
      <c r="J14" s="116">
        <v>0</v>
      </c>
      <c r="K14" s="128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116"/>
      <c r="H15" s="124"/>
      <c r="I15" s="116">
        <v>0</v>
      </c>
      <c r="J15" s="116">
        <v>0</v>
      </c>
      <c r="K15" s="128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116"/>
      <c r="H16" s="124"/>
      <c r="I16" s="116">
        <v>0</v>
      </c>
      <c r="J16" s="116">
        <v>0</v>
      </c>
      <c r="K16" s="128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116">
        <v>126805.39</v>
      </c>
      <c r="H17" s="124" t="s">
        <v>24</v>
      </c>
      <c r="I17" s="116">
        <v>0</v>
      </c>
      <c r="J17" s="116">
        <v>126805.39</v>
      </c>
      <c r="K17" s="128">
        <v>126805.39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116">
        <v>120881.39</v>
      </c>
      <c r="H18" s="124" t="s">
        <v>24</v>
      </c>
      <c r="I18" s="116">
        <v>0</v>
      </c>
      <c r="J18" s="116">
        <v>120881.39</v>
      </c>
      <c r="K18" s="128">
        <v>120881.39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126"/>
      <c r="H19" s="124"/>
      <c r="I19" s="126">
        <v>0</v>
      </c>
      <c r="J19" s="126">
        <v>0</v>
      </c>
      <c r="K19" s="128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116">
        <v>28438.25</v>
      </c>
      <c r="H20" s="124"/>
      <c r="I20" s="116">
        <v>28438.25</v>
      </c>
      <c r="J20" s="116">
        <v>0</v>
      </c>
      <c r="K20" s="128">
        <v>28438.25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116"/>
      <c r="H21" s="124"/>
      <c r="I21" s="116">
        <v>0</v>
      </c>
      <c r="J21" s="116">
        <v>0</v>
      </c>
      <c r="K21" s="128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116"/>
      <c r="H22" s="124"/>
      <c r="I22" s="116">
        <v>0</v>
      </c>
      <c r="J22" s="116">
        <v>0</v>
      </c>
      <c r="K22" s="128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116"/>
      <c r="H23" s="124"/>
      <c r="I23" s="116">
        <v>0</v>
      </c>
      <c r="J23" s="116">
        <v>0</v>
      </c>
      <c r="K23" s="128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127"/>
      <c r="H24" s="124"/>
      <c r="I24" s="127">
        <v>0</v>
      </c>
      <c r="J24" s="127">
        <v>0</v>
      </c>
      <c r="K24" s="128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128">
        <v>317769.87</v>
      </c>
      <c r="H25" s="122"/>
      <c r="I25" s="128">
        <v>115000</v>
      </c>
      <c r="J25" s="128">
        <v>202769.87</v>
      </c>
      <c r="K25" s="128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116"/>
      <c r="H26" s="124"/>
      <c r="I26" s="116">
        <v>0</v>
      </c>
      <c r="J26" s="116">
        <v>0</v>
      </c>
      <c r="K26" s="128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116">
        <v>175362.82</v>
      </c>
      <c r="H27" s="124" t="s">
        <v>59</v>
      </c>
      <c r="I27" s="116">
        <v>115000</v>
      </c>
      <c r="J27" s="116">
        <v>60362.820000000007</v>
      </c>
      <c r="K27" s="128">
        <v>175362.82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116"/>
      <c r="H28" s="124" t="s">
        <v>24</v>
      </c>
      <c r="I28" s="116">
        <v>0</v>
      </c>
      <c r="J28" s="116">
        <v>0</v>
      </c>
      <c r="K28" s="128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116"/>
      <c r="H29" s="124"/>
      <c r="I29" s="116">
        <v>0</v>
      </c>
      <c r="J29" s="116">
        <v>0</v>
      </c>
      <c r="K29" s="128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116">
        <v>25729</v>
      </c>
      <c r="H30" s="124" t="s">
        <v>24</v>
      </c>
      <c r="I30" s="116">
        <v>0</v>
      </c>
      <c r="J30" s="116">
        <v>25729</v>
      </c>
      <c r="K30" s="128">
        <v>25729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116">
        <v>32000</v>
      </c>
      <c r="H31" s="124" t="s">
        <v>24</v>
      </c>
      <c r="I31" s="116">
        <v>0</v>
      </c>
      <c r="J31" s="116">
        <v>32000</v>
      </c>
      <c r="K31" s="128">
        <v>32000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116"/>
      <c r="H32" s="124"/>
      <c r="I32" s="116">
        <v>0</v>
      </c>
      <c r="J32" s="116">
        <v>0</v>
      </c>
      <c r="K32" s="128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116">
        <v>14678.05</v>
      </c>
      <c r="H33" s="124" t="s">
        <v>24</v>
      </c>
      <c r="I33" s="116">
        <v>0</v>
      </c>
      <c r="J33" s="116">
        <v>14678.05</v>
      </c>
      <c r="K33" s="128">
        <v>14678.05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116"/>
      <c r="H34" s="124"/>
      <c r="I34" s="116">
        <v>0</v>
      </c>
      <c r="J34" s="116">
        <v>0</v>
      </c>
      <c r="K34" s="128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116">
        <v>70000</v>
      </c>
      <c r="H35" s="124" t="s">
        <v>24</v>
      </c>
      <c r="I35" s="116">
        <v>0</v>
      </c>
      <c r="J35" s="116">
        <v>70000</v>
      </c>
      <c r="K35" s="128">
        <v>70000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116"/>
      <c r="H36" s="124"/>
      <c r="I36" s="116">
        <v>0</v>
      </c>
      <c r="J36" s="116">
        <v>0</v>
      </c>
      <c r="K36" s="128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116"/>
      <c r="H37" s="124"/>
      <c r="I37" s="116">
        <v>0</v>
      </c>
      <c r="J37" s="116">
        <v>0</v>
      </c>
      <c r="K37" s="128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116"/>
      <c r="H38" s="124"/>
      <c r="I38" s="116">
        <v>0</v>
      </c>
      <c r="J38" s="116">
        <v>0</v>
      </c>
      <c r="K38" s="128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116"/>
      <c r="H39" s="124"/>
      <c r="I39" s="116">
        <v>0</v>
      </c>
      <c r="J39" s="116">
        <v>0</v>
      </c>
      <c r="K39" s="128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116"/>
      <c r="H40" s="124"/>
      <c r="I40" s="116">
        <v>0</v>
      </c>
      <c r="J40" s="116">
        <v>0</v>
      </c>
      <c r="K40" s="128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116"/>
      <c r="H41" s="124"/>
      <c r="I41" s="116">
        <v>0</v>
      </c>
      <c r="J41" s="116">
        <v>0</v>
      </c>
      <c r="K41" s="128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128">
        <v>662059.09999999986</v>
      </c>
      <c r="H42" s="122"/>
      <c r="I42" s="128">
        <v>156488.29759999999</v>
      </c>
      <c r="J42" s="128">
        <v>505570.80239999999</v>
      </c>
      <c r="K42" s="128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116">
        <v>169358.05</v>
      </c>
      <c r="H43" s="124" t="s">
        <v>24</v>
      </c>
      <c r="I43" s="116">
        <v>0</v>
      </c>
      <c r="J43" s="116">
        <v>169358.05</v>
      </c>
      <c r="K43" s="128">
        <v>169358.05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116"/>
      <c r="H44" s="124"/>
      <c r="I44" s="116">
        <v>0</v>
      </c>
      <c r="J44" s="116">
        <v>0</v>
      </c>
      <c r="K44" s="128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116"/>
      <c r="H45" s="124"/>
      <c r="I45" s="116">
        <v>0</v>
      </c>
      <c r="J45" s="116">
        <v>0</v>
      </c>
      <c r="K45" s="128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116"/>
      <c r="H46" s="124"/>
      <c r="I46" s="116">
        <v>0</v>
      </c>
      <c r="J46" s="116">
        <v>0</v>
      </c>
      <c r="K46" s="128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195290.69</v>
      </c>
      <c r="H47" s="124" t="s">
        <v>59</v>
      </c>
      <c r="I47" s="116">
        <v>125567</v>
      </c>
      <c r="J47" s="116">
        <v>69723.69</v>
      </c>
      <c r="K47" s="128">
        <v>195290.69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116"/>
      <c r="H48" s="124" t="s">
        <v>24</v>
      </c>
      <c r="I48" s="116">
        <v>0</v>
      </c>
      <c r="J48" s="116">
        <v>0</v>
      </c>
      <c r="K48" s="128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116">
        <v>57901.49</v>
      </c>
      <c r="H49" s="124" t="s">
        <v>24</v>
      </c>
      <c r="I49" s="116">
        <v>0</v>
      </c>
      <c r="J49" s="116">
        <v>57901.49</v>
      </c>
      <c r="K49" s="128">
        <v>57901.49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116"/>
      <c r="H50" s="124"/>
      <c r="I50" s="116">
        <v>0</v>
      </c>
      <c r="J50" s="116">
        <v>0</v>
      </c>
      <c r="K50" s="128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116"/>
      <c r="H51" s="124"/>
      <c r="I51" s="116">
        <v>0</v>
      </c>
      <c r="J51" s="116">
        <v>0</v>
      </c>
      <c r="K51" s="128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116"/>
      <c r="H52" s="124"/>
      <c r="I52" s="116">
        <v>0</v>
      </c>
      <c r="J52" s="116">
        <v>0</v>
      </c>
      <c r="K52" s="128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116">
        <v>0</v>
      </c>
      <c r="H53" s="124" t="s">
        <v>24</v>
      </c>
      <c r="I53" s="116">
        <v>0</v>
      </c>
      <c r="J53" s="116">
        <v>0</v>
      </c>
      <c r="K53" s="128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116">
        <v>7401.75</v>
      </c>
      <c r="H54" s="124" t="s">
        <v>24</v>
      </c>
      <c r="I54" s="116">
        <v>0</v>
      </c>
      <c r="J54" s="116">
        <v>7401.75</v>
      </c>
      <c r="K54" s="128">
        <v>7401.75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116">
        <v>99323.48</v>
      </c>
      <c r="H55" s="124" t="s">
        <v>24</v>
      </c>
      <c r="I55" s="116">
        <v>0</v>
      </c>
      <c r="J55" s="116">
        <v>99323.48</v>
      </c>
      <c r="K55" s="128">
        <v>99323.48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116">
        <v>80547.34</v>
      </c>
      <c r="H56" s="124" t="s">
        <v>59</v>
      </c>
      <c r="I56" s="116">
        <v>8054.7340000000004</v>
      </c>
      <c r="J56" s="116">
        <v>72492.606</v>
      </c>
      <c r="K56" s="128">
        <v>80547.34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116"/>
      <c r="H57" s="124"/>
      <c r="I57" s="116">
        <v>0</v>
      </c>
      <c r="J57" s="116">
        <v>0</v>
      </c>
      <c r="K57" s="128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116"/>
      <c r="H58" s="124"/>
      <c r="I58" s="116">
        <v>0</v>
      </c>
      <c r="J58" s="116">
        <v>0</v>
      </c>
      <c r="K58" s="128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116"/>
      <c r="H59" s="124"/>
      <c r="I59" s="116">
        <v>0</v>
      </c>
      <c r="J59" s="116">
        <v>0</v>
      </c>
      <c r="K59" s="128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116">
        <v>22661.33</v>
      </c>
      <c r="H60" s="124" t="s">
        <v>59</v>
      </c>
      <c r="I60" s="116">
        <v>9517.758600000001</v>
      </c>
      <c r="J60" s="116">
        <v>13143.571400000001</v>
      </c>
      <c r="K60" s="128">
        <v>22661.33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116">
        <v>23820.25</v>
      </c>
      <c r="H61" s="124" t="s">
        <v>59</v>
      </c>
      <c r="I61" s="116">
        <v>11910.125</v>
      </c>
      <c r="J61" s="116">
        <v>11910.125</v>
      </c>
      <c r="K61" s="128">
        <v>23820.25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116"/>
      <c r="H62" s="124"/>
      <c r="I62" s="116">
        <v>0</v>
      </c>
      <c r="J62" s="116">
        <v>0</v>
      </c>
      <c r="K62" s="128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116">
        <v>5754.72</v>
      </c>
      <c r="H63" s="124" t="s">
        <v>59</v>
      </c>
      <c r="I63" s="116">
        <v>1438.68</v>
      </c>
      <c r="J63" s="116">
        <v>4316.04</v>
      </c>
      <c r="K63" s="128">
        <v>5754.72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128"/>
      <c r="H64" s="122"/>
      <c r="I64" s="128"/>
      <c r="J64" s="128"/>
      <c r="K64" s="128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128"/>
      <c r="H65" s="122"/>
      <c r="I65" s="128"/>
      <c r="J65" s="128"/>
      <c r="K65" s="128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128">
        <v>0</v>
      </c>
      <c r="H66" s="122"/>
      <c r="I66" s="128">
        <v>0</v>
      </c>
      <c r="J66" s="128">
        <v>0</v>
      </c>
      <c r="K66" s="128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116"/>
      <c r="H67" s="124"/>
      <c r="I67" s="116">
        <v>0</v>
      </c>
      <c r="J67" s="116">
        <v>0</v>
      </c>
      <c r="K67" s="128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116"/>
      <c r="H68" s="124"/>
      <c r="I68" s="116">
        <v>0</v>
      </c>
      <c r="J68" s="116">
        <v>0</v>
      </c>
      <c r="K68" s="128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116"/>
      <c r="H69" s="124"/>
      <c r="I69" s="116">
        <v>0</v>
      </c>
      <c r="J69" s="116">
        <v>0</v>
      </c>
      <c r="K69" s="128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128">
        <v>498428.47</v>
      </c>
      <c r="H70" s="122"/>
      <c r="I70" s="128">
        <v>0</v>
      </c>
      <c r="J70" s="128">
        <v>498428.47</v>
      </c>
      <c r="K70" s="128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116"/>
      <c r="H71" s="124"/>
      <c r="I71" s="116">
        <v>0</v>
      </c>
      <c r="J71" s="116">
        <v>0</v>
      </c>
      <c r="K71" s="128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116">
        <v>289982.07</v>
      </c>
      <c r="H72" s="124" t="s">
        <v>24</v>
      </c>
      <c r="I72" s="116">
        <v>0</v>
      </c>
      <c r="J72" s="116">
        <v>289982.07</v>
      </c>
      <c r="K72" s="128">
        <v>289982.07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116">
        <v>208446.4</v>
      </c>
      <c r="H73" s="124" t="s">
        <v>24</v>
      </c>
      <c r="I73" s="116">
        <v>0</v>
      </c>
      <c r="J73" s="116">
        <v>208446.4</v>
      </c>
      <c r="K73" s="128">
        <v>208446.4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2033945.9220999999</v>
      </c>
      <c r="H76" s="26"/>
      <c r="I76" s="94">
        <v>579489.99970000004</v>
      </c>
      <c r="J76" s="94">
        <v>1454455.9224</v>
      </c>
      <c r="K76" s="90">
        <v>2033945.9221000001</v>
      </c>
      <c r="L76" s="27"/>
    </row>
    <row r="77" spans="1:12" ht="15.75" x14ac:dyDescent="0.25">
      <c r="F77" s="83" t="s">
        <v>200</v>
      </c>
      <c r="G77" s="141">
        <v>2033945.9187000003</v>
      </c>
      <c r="H77" s="14"/>
      <c r="I77" s="85">
        <v>0.28490924630960229</v>
      </c>
      <c r="J77" s="85">
        <v>0.71509075369039776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9549026.855570998</v>
      </c>
      <c r="J83" s="87">
        <v>6.0685764996243542E-2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2" spans="3:3" ht="15" hidden="1" customHeight="1" x14ac:dyDescent="0.25"/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0">
    <cfRule type="cellIs" dxfId="1705" priority="119" operator="notEqual">
      <formula>G10</formula>
    </cfRule>
    <cfRule type="cellIs" dxfId="1704" priority="120" operator="equal">
      <formula>G10</formula>
    </cfRule>
  </conditionalFormatting>
  <conditionalFormatting sqref="K11">
    <cfRule type="cellIs" dxfId="1703" priority="117" operator="notEqual">
      <formula>G11</formula>
    </cfRule>
    <cfRule type="cellIs" dxfId="1702" priority="118" operator="equal">
      <formula>G11</formula>
    </cfRule>
  </conditionalFormatting>
  <conditionalFormatting sqref="K12">
    <cfRule type="cellIs" dxfId="1701" priority="115" operator="notEqual">
      <formula>G12</formula>
    </cfRule>
    <cfRule type="cellIs" dxfId="1700" priority="116" operator="equal">
      <formula>G12</formula>
    </cfRule>
  </conditionalFormatting>
  <conditionalFormatting sqref="K13">
    <cfRule type="cellIs" dxfId="1699" priority="113" operator="notEqual">
      <formula>G13</formula>
    </cfRule>
    <cfRule type="cellIs" dxfId="1698" priority="114" operator="equal">
      <formula>G13</formula>
    </cfRule>
  </conditionalFormatting>
  <conditionalFormatting sqref="K14">
    <cfRule type="cellIs" dxfId="1697" priority="111" operator="notEqual">
      <formula>G14</formula>
    </cfRule>
    <cfRule type="cellIs" dxfId="1696" priority="112" operator="equal">
      <formula>G14</formula>
    </cfRule>
  </conditionalFormatting>
  <conditionalFormatting sqref="K15">
    <cfRule type="cellIs" dxfId="1695" priority="109" operator="notEqual">
      <formula>G15</formula>
    </cfRule>
    <cfRule type="cellIs" dxfId="1694" priority="110" operator="equal">
      <formula>G15</formula>
    </cfRule>
  </conditionalFormatting>
  <conditionalFormatting sqref="K16">
    <cfRule type="cellIs" dxfId="1693" priority="107" operator="notEqual">
      <formula>G16</formula>
    </cfRule>
    <cfRule type="cellIs" dxfId="1692" priority="108" operator="equal">
      <formula>G16</formula>
    </cfRule>
  </conditionalFormatting>
  <conditionalFormatting sqref="K17">
    <cfRule type="cellIs" dxfId="1691" priority="105" operator="notEqual">
      <formula>G17</formula>
    </cfRule>
    <cfRule type="cellIs" dxfId="1690" priority="106" operator="equal">
      <formula>G17</formula>
    </cfRule>
  </conditionalFormatting>
  <conditionalFormatting sqref="K18">
    <cfRule type="cellIs" dxfId="1689" priority="103" operator="notEqual">
      <formula>G18</formula>
    </cfRule>
    <cfRule type="cellIs" dxfId="1688" priority="104" operator="equal">
      <formula>G18</formula>
    </cfRule>
  </conditionalFormatting>
  <conditionalFormatting sqref="K19">
    <cfRule type="cellIs" dxfId="1687" priority="101" operator="notEqual">
      <formula>G19</formula>
    </cfRule>
    <cfRule type="cellIs" dxfId="1686" priority="102" operator="equal">
      <formula>G19</formula>
    </cfRule>
  </conditionalFormatting>
  <conditionalFormatting sqref="K20">
    <cfRule type="cellIs" dxfId="1685" priority="99" operator="notEqual">
      <formula>G20</formula>
    </cfRule>
    <cfRule type="cellIs" dxfId="1684" priority="100" operator="equal">
      <formula>G20</formula>
    </cfRule>
  </conditionalFormatting>
  <conditionalFormatting sqref="K21">
    <cfRule type="cellIs" dxfId="1683" priority="97" operator="notEqual">
      <formula>G21</formula>
    </cfRule>
    <cfRule type="cellIs" dxfId="1682" priority="98" operator="equal">
      <formula>G21</formula>
    </cfRule>
  </conditionalFormatting>
  <conditionalFormatting sqref="K22">
    <cfRule type="cellIs" dxfId="1681" priority="95" operator="notEqual">
      <formula>G22</formula>
    </cfRule>
    <cfRule type="cellIs" dxfId="1680" priority="96" operator="equal">
      <formula>G22</formula>
    </cfRule>
  </conditionalFormatting>
  <conditionalFormatting sqref="K23">
    <cfRule type="cellIs" dxfId="1679" priority="93" operator="notEqual">
      <formula>G23</formula>
    </cfRule>
    <cfRule type="cellIs" dxfId="1678" priority="94" operator="equal">
      <formula>G23</formula>
    </cfRule>
  </conditionalFormatting>
  <conditionalFormatting sqref="K24">
    <cfRule type="cellIs" dxfId="1677" priority="91" operator="notEqual">
      <formula>G24</formula>
    </cfRule>
    <cfRule type="cellIs" dxfId="1676" priority="92" operator="equal">
      <formula>G24</formula>
    </cfRule>
  </conditionalFormatting>
  <conditionalFormatting sqref="K26">
    <cfRule type="cellIs" dxfId="1675" priority="89" operator="notEqual">
      <formula>G26</formula>
    </cfRule>
    <cfRule type="cellIs" dxfId="1674" priority="90" operator="equal">
      <formula>G26</formula>
    </cfRule>
  </conditionalFormatting>
  <conditionalFormatting sqref="K27">
    <cfRule type="cellIs" dxfId="1673" priority="87" operator="notEqual">
      <formula>G27</formula>
    </cfRule>
    <cfRule type="cellIs" dxfId="1672" priority="88" operator="equal">
      <formula>G27</formula>
    </cfRule>
  </conditionalFormatting>
  <conditionalFormatting sqref="K28">
    <cfRule type="cellIs" dxfId="1671" priority="85" operator="notEqual">
      <formula>G28</formula>
    </cfRule>
    <cfRule type="cellIs" dxfId="1670" priority="86" operator="equal">
      <formula>G28</formula>
    </cfRule>
  </conditionalFormatting>
  <conditionalFormatting sqref="K29">
    <cfRule type="cellIs" dxfId="1669" priority="83" operator="notEqual">
      <formula>G29</formula>
    </cfRule>
    <cfRule type="cellIs" dxfId="1668" priority="84" operator="equal">
      <formula>G29</formula>
    </cfRule>
  </conditionalFormatting>
  <conditionalFormatting sqref="K30">
    <cfRule type="cellIs" dxfId="1667" priority="81" operator="notEqual">
      <formula>G30</formula>
    </cfRule>
    <cfRule type="cellIs" dxfId="1666" priority="82" operator="equal">
      <formula>G30</formula>
    </cfRule>
  </conditionalFormatting>
  <conditionalFormatting sqref="K31">
    <cfRule type="cellIs" dxfId="1665" priority="79" operator="notEqual">
      <formula>G31</formula>
    </cfRule>
    <cfRule type="cellIs" dxfId="1664" priority="80" operator="equal">
      <formula>G31</formula>
    </cfRule>
  </conditionalFormatting>
  <conditionalFormatting sqref="K32">
    <cfRule type="cellIs" dxfId="1663" priority="77" operator="notEqual">
      <formula>G32</formula>
    </cfRule>
    <cfRule type="cellIs" dxfId="1662" priority="78" operator="equal">
      <formula>G32</formula>
    </cfRule>
  </conditionalFormatting>
  <conditionalFormatting sqref="K33">
    <cfRule type="cellIs" dxfId="1661" priority="75" operator="notEqual">
      <formula>G33</formula>
    </cfRule>
    <cfRule type="cellIs" dxfId="1660" priority="76" operator="equal">
      <formula>G33</formula>
    </cfRule>
  </conditionalFormatting>
  <conditionalFormatting sqref="K34">
    <cfRule type="cellIs" dxfId="1659" priority="73" operator="notEqual">
      <formula>G34</formula>
    </cfRule>
    <cfRule type="cellIs" dxfId="1658" priority="74" operator="equal">
      <formula>G34</formula>
    </cfRule>
  </conditionalFormatting>
  <conditionalFormatting sqref="K35">
    <cfRule type="cellIs" dxfId="1657" priority="71" operator="notEqual">
      <formula>G35</formula>
    </cfRule>
    <cfRule type="cellIs" dxfId="1656" priority="72" operator="equal">
      <formula>G35</formula>
    </cfRule>
  </conditionalFormatting>
  <conditionalFormatting sqref="K36">
    <cfRule type="cellIs" dxfId="1655" priority="69" operator="notEqual">
      <formula>G36</formula>
    </cfRule>
    <cfRule type="cellIs" dxfId="1654" priority="70" operator="equal">
      <formula>G36</formula>
    </cfRule>
  </conditionalFormatting>
  <conditionalFormatting sqref="K37">
    <cfRule type="cellIs" dxfId="1653" priority="67" operator="notEqual">
      <formula>G37</formula>
    </cfRule>
    <cfRule type="cellIs" dxfId="1652" priority="68" operator="equal">
      <formula>G37</formula>
    </cfRule>
  </conditionalFormatting>
  <conditionalFormatting sqref="K38">
    <cfRule type="cellIs" dxfId="1651" priority="65" operator="notEqual">
      <formula>G38</formula>
    </cfRule>
    <cfRule type="cellIs" dxfId="1650" priority="66" operator="equal">
      <formula>G38</formula>
    </cfRule>
  </conditionalFormatting>
  <conditionalFormatting sqref="K39">
    <cfRule type="cellIs" dxfId="1649" priority="63" operator="notEqual">
      <formula>G39</formula>
    </cfRule>
    <cfRule type="cellIs" dxfId="1648" priority="64" operator="equal">
      <formula>G39</formula>
    </cfRule>
  </conditionalFormatting>
  <conditionalFormatting sqref="K40">
    <cfRule type="cellIs" dxfId="1647" priority="61" operator="notEqual">
      <formula>G40</formula>
    </cfRule>
    <cfRule type="cellIs" dxfId="1646" priority="62" operator="equal">
      <formula>G40</formula>
    </cfRule>
  </conditionalFormatting>
  <conditionalFormatting sqref="K41">
    <cfRule type="cellIs" dxfId="1645" priority="59" operator="notEqual">
      <formula>G41</formula>
    </cfRule>
    <cfRule type="cellIs" dxfId="1644" priority="60" operator="equal">
      <formula>G41</formula>
    </cfRule>
  </conditionalFormatting>
  <conditionalFormatting sqref="K43">
    <cfRule type="cellIs" dxfId="1643" priority="57" operator="notEqual">
      <formula>G43</formula>
    </cfRule>
    <cfRule type="cellIs" dxfId="1642" priority="58" operator="equal">
      <formula>G43</formula>
    </cfRule>
  </conditionalFormatting>
  <conditionalFormatting sqref="K44">
    <cfRule type="cellIs" dxfId="1641" priority="55" operator="notEqual">
      <formula>G44</formula>
    </cfRule>
    <cfRule type="cellIs" dxfId="1640" priority="56" operator="equal">
      <formula>G44</formula>
    </cfRule>
  </conditionalFormatting>
  <conditionalFormatting sqref="K45">
    <cfRule type="cellIs" dxfId="1639" priority="53" operator="notEqual">
      <formula>G45</formula>
    </cfRule>
    <cfRule type="cellIs" dxfId="1638" priority="54" operator="equal">
      <formula>G45</formula>
    </cfRule>
  </conditionalFormatting>
  <conditionalFormatting sqref="K46">
    <cfRule type="cellIs" dxfId="1637" priority="51" operator="notEqual">
      <formula>G46</formula>
    </cfRule>
    <cfRule type="cellIs" dxfId="1636" priority="52" operator="equal">
      <formula>G46</formula>
    </cfRule>
  </conditionalFormatting>
  <conditionalFormatting sqref="K47">
    <cfRule type="cellIs" dxfId="1635" priority="49" operator="notEqual">
      <formula>G47</formula>
    </cfRule>
    <cfRule type="cellIs" dxfId="1634" priority="50" operator="equal">
      <formula>G47</formula>
    </cfRule>
  </conditionalFormatting>
  <conditionalFormatting sqref="K48">
    <cfRule type="cellIs" dxfId="1633" priority="47" operator="notEqual">
      <formula>G48</formula>
    </cfRule>
    <cfRule type="cellIs" dxfId="1632" priority="48" operator="equal">
      <formula>G48</formula>
    </cfRule>
  </conditionalFormatting>
  <conditionalFormatting sqref="K49">
    <cfRule type="cellIs" dxfId="1631" priority="45" operator="notEqual">
      <formula>G49</formula>
    </cfRule>
    <cfRule type="cellIs" dxfId="1630" priority="46" operator="equal">
      <formula>G49</formula>
    </cfRule>
  </conditionalFormatting>
  <conditionalFormatting sqref="K50">
    <cfRule type="cellIs" dxfId="1629" priority="43" operator="notEqual">
      <formula>G50</formula>
    </cfRule>
    <cfRule type="cellIs" dxfId="1628" priority="44" operator="equal">
      <formula>G50</formula>
    </cfRule>
  </conditionalFormatting>
  <conditionalFormatting sqref="K51">
    <cfRule type="cellIs" dxfId="1627" priority="41" operator="notEqual">
      <formula>G51</formula>
    </cfRule>
    <cfRule type="cellIs" dxfId="1626" priority="42" operator="equal">
      <formula>G51</formula>
    </cfRule>
  </conditionalFormatting>
  <conditionalFormatting sqref="K52">
    <cfRule type="cellIs" dxfId="1625" priority="39" operator="notEqual">
      <formula>G52</formula>
    </cfRule>
    <cfRule type="cellIs" dxfId="1624" priority="40" operator="equal">
      <formula>G52</formula>
    </cfRule>
  </conditionalFormatting>
  <conditionalFormatting sqref="K53">
    <cfRule type="cellIs" dxfId="1623" priority="37" operator="notEqual">
      <formula>G53</formula>
    </cfRule>
    <cfRule type="cellIs" dxfId="1622" priority="38" operator="equal">
      <formula>G53</formula>
    </cfRule>
  </conditionalFormatting>
  <conditionalFormatting sqref="K54">
    <cfRule type="cellIs" dxfId="1621" priority="35" operator="notEqual">
      <formula>G54</formula>
    </cfRule>
    <cfRule type="cellIs" dxfId="1620" priority="36" operator="equal">
      <formula>G54</formula>
    </cfRule>
  </conditionalFormatting>
  <conditionalFormatting sqref="K55">
    <cfRule type="cellIs" dxfId="1619" priority="33" operator="notEqual">
      <formula>G55</formula>
    </cfRule>
    <cfRule type="cellIs" dxfId="1618" priority="34" operator="equal">
      <formula>G55</formula>
    </cfRule>
  </conditionalFormatting>
  <conditionalFormatting sqref="K56">
    <cfRule type="cellIs" dxfId="1617" priority="31" operator="notEqual">
      <formula>G56</formula>
    </cfRule>
    <cfRule type="cellIs" dxfId="1616" priority="32" operator="equal">
      <formula>G56</formula>
    </cfRule>
  </conditionalFormatting>
  <conditionalFormatting sqref="K57">
    <cfRule type="cellIs" dxfId="1615" priority="29" operator="notEqual">
      <formula>G57</formula>
    </cfRule>
    <cfRule type="cellIs" dxfId="1614" priority="30" operator="equal">
      <formula>G57</formula>
    </cfRule>
  </conditionalFormatting>
  <conditionalFormatting sqref="K58">
    <cfRule type="cellIs" dxfId="1613" priority="27" operator="notEqual">
      <formula>G58</formula>
    </cfRule>
    <cfRule type="cellIs" dxfId="1612" priority="28" operator="equal">
      <formula>G58</formula>
    </cfRule>
  </conditionalFormatting>
  <conditionalFormatting sqref="K59">
    <cfRule type="cellIs" dxfId="1611" priority="25" operator="notEqual">
      <formula>G59</formula>
    </cfRule>
    <cfRule type="cellIs" dxfId="1610" priority="26" operator="equal">
      <formula>G59</formula>
    </cfRule>
  </conditionalFormatting>
  <conditionalFormatting sqref="K60">
    <cfRule type="cellIs" dxfId="1609" priority="23" operator="notEqual">
      <formula>G60</formula>
    </cfRule>
    <cfRule type="cellIs" dxfId="1608" priority="24" operator="equal">
      <formula>G60</formula>
    </cfRule>
  </conditionalFormatting>
  <conditionalFormatting sqref="K61">
    <cfRule type="cellIs" dxfId="1607" priority="21" operator="notEqual">
      <formula>G61</formula>
    </cfRule>
    <cfRule type="cellIs" dxfId="1606" priority="22" operator="equal">
      <formula>G61</formula>
    </cfRule>
  </conditionalFormatting>
  <conditionalFormatting sqref="K62">
    <cfRule type="cellIs" dxfId="1605" priority="19" operator="notEqual">
      <formula>G62</formula>
    </cfRule>
    <cfRule type="cellIs" dxfId="1604" priority="20" operator="equal">
      <formula>G62</formula>
    </cfRule>
  </conditionalFormatting>
  <conditionalFormatting sqref="K63">
    <cfRule type="cellIs" dxfId="1603" priority="17" operator="notEqual">
      <formula>G63</formula>
    </cfRule>
    <cfRule type="cellIs" dxfId="1602" priority="18" operator="equal">
      <formula>G63</formula>
    </cfRule>
  </conditionalFormatting>
  <conditionalFormatting sqref="K67">
    <cfRule type="cellIs" dxfId="1601" priority="15" operator="notEqual">
      <formula>G67</formula>
    </cfRule>
    <cfRule type="cellIs" dxfId="1600" priority="16" operator="equal">
      <formula>G67</formula>
    </cfRule>
  </conditionalFormatting>
  <conditionalFormatting sqref="K68">
    <cfRule type="cellIs" dxfId="1599" priority="13" operator="notEqual">
      <formula>G68</formula>
    </cfRule>
    <cfRule type="cellIs" dxfId="1598" priority="14" operator="equal">
      <formula>G68</formula>
    </cfRule>
  </conditionalFormatting>
  <conditionalFormatting sqref="K69">
    <cfRule type="cellIs" dxfId="1597" priority="11" operator="notEqual">
      <formula>G69</formula>
    </cfRule>
    <cfRule type="cellIs" dxfId="1596" priority="12" operator="equal">
      <formula>G69</formula>
    </cfRule>
  </conditionalFormatting>
  <conditionalFormatting sqref="K71">
    <cfRule type="cellIs" dxfId="1595" priority="9" operator="notEqual">
      <formula>G71</formula>
    </cfRule>
    <cfRule type="cellIs" dxfId="1594" priority="10" operator="equal">
      <formula>G71</formula>
    </cfRule>
  </conditionalFormatting>
  <conditionalFormatting sqref="K72">
    <cfRule type="cellIs" dxfId="1593" priority="7" operator="notEqual">
      <formula>G72</formula>
    </cfRule>
    <cfRule type="cellIs" dxfId="1592" priority="8" operator="equal">
      <formula>G72</formula>
    </cfRule>
  </conditionalFormatting>
  <conditionalFormatting sqref="K73">
    <cfRule type="cellIs" dxfId="1591" priority="5" operator="notEqual">
      <formula>G73</formula>
    </cfRule>
    <cfRule type="cellIs" dxfId="1590" priority="6" operator="equal">
      <formula>G73</formula>
    </cfRule>
  </conditionalFormatting>
  <conditionalFormatting sqref="K76">
    <cfRule type="cellIs" dxfId="1589" priority="3" operator="notEqual">
      <formula>G76</formula>
    </cfRule>
    <cfRule type="cellIs" dxfId="1588" priority="4" operator="equal">
      <formula>G76</formula>
    </cfRule>
  </conditionalFormatting>
  <conditionalFormatting sqref="K9">
    <cfRule type="cellIs" dxfId="1587" priority="121" operator="notEqual">
      <formula>G9</formula>
    </cfRule>
    <cfRule type="cellIs" dxfId="1586" priority="122" operator="equal">
      <formula>G9</formula>
    </cfRule>
  </conditionalFormatting>
  <conditionalFormatting sqref="G76">
    <cfRule type="cellIs" dxfId="1585" priority="1" operator="notEqual">
      <formula>$G$77</formula>
    </cfRule>
    <cfRule type="cellIs" dxfId="1584" priority="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1068137.21</v>
      </c>
      <c r="H8" s="10"/>
      <c r="I8" s="90">
        <v>1042843.1399999999</v>
      </c>
      <c r="J8" s="90">
        <v>25294.070000000003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52553.36</v>
      </c>
      <c r="H10" s="17" t="s">
        <v>15</v>
      </c>
      <c r="I10" s="91">
        <v>52553.36</v>
      </c>
      <c r="J10" s="91"/>
      <c r="K10" s="90">
        <v>52553.36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494220.12999999995</v>
      </c>
      <c r="H11" s="17" t="s">
        <v>15</v>
      </c>
      <c r="I11" s="91">
        <v>494220.12999999995</v>
      </c>
      <c r="J11" s="91"/>
      <c r="K11" s="90">
        <v>494220.12999999995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186398.55999999997</v>
      </c>
      <c r="H13" s="17" t="s">
        <v>15</v>
      </c>
      <c r="I13" s="91">
        <v>186398.55999999997</v>
      </c>
      <c r="J13" s="91"/>
      <c r="K13" s="90">
        <v>186398.55999999997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25294.070000000003</v>
      </c>
      <c r="H15" s="17" t="s">
        <v>24</v>
      </c>
      <c r="I15" s="91"/>
      <c r="J15" s="91">
        <v>25294.070000000003</v>
      </c>
      <c r="K15" s="90">
        <v>25294.070000000003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238307.35</v>
      </c>
      <c r="H18" s="17" t="s">
        <v>15</v>
      </c>
      <c r="I18" s="91">
        <v>238307.35</v>
      </c>
      <c r="J18" s="91"/>
      <c r="K18" s="90">
        <v>238307.35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71363.739999999991</v>
      </c>
      <c r="H20" s="17" t="s">
        <v>15</v>
      </c>
      <c r="I20" s="91">
        <v>71363.739999999991</v>
      </c>
      <c r="J20" s="91"/>
      <c r="K20" s="90">
        <v>71363.739999999991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967054.30999999982</v>
      </c>
      <c r="H25" s="10"/>
      <c r="I25" s="90">
        <v>598457.96</v>
      </c>
      <c r="J25" s="90">
        <v>368596.35000000003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518882.33999999997</v>
      </c>
      <c r="H26" s="17" t="s">
        <v>59</v>
      </c>
      <c r="I26" s="91">
        <v>404728.23</v>
      </c>
      <c r="J26" s="91">
        <v>114154.11</v>
      </c>
      <c r="K26" s="90">
        <v>518882.33999999997</v>
      </c>
      <c r="L26" s="18" t="s">
        <v>273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367185.14999999991</v>
      </c>
      <c r="H32" s="17" t="s">
        <v>59</v>
      </c>
      <c r="I32" s="91">
        <v>193729.73</v>
      </c>
      <c r="J32" s="91">
        <v>173455.42</v>
      </c>
      <c r="K32" s="90">
        <v>367185.15</v>
      </c>
      <c r="L32" s="18" t="s">
        <v>274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80986.820000000007</v>
      </c>
      <c r="H40" s="17" t="s">
        <v>24</v>
      </c>
      <c r="I40" s="91"/>
      <c r="J40" s="91">
        <v>80986.820000000007</v>
      </c>
      <c r="K40" s="90">
        <v>80986.820000000007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4893462.830000001</v>
      </c>
      <c r="H42" s="10"/>
      <c r="I42" s="90">
        <v>1459331.8</v>
      </c>
      <c r="J42" s="90">
        <v>3434131.03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3358754.1300000004</v>
      </c>
      <c r="H43" s="17" t="s">
        <v>59</v>
      </c>
      <c r="I43" s="91">
        <v>1007626.13</v>
      </c>
      <c r="J43" s="91">
        <v>2351128</v>
      </c>
      <c r="K43" s="90">
        <v>3358754.13</v>
      </c>
      <c r="L43" s="18" t="s">
        <v>275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159686.94</v>
      </c>
      <c r="H44" s="17" t="s">
        <v>24</v>
      </c>
      <c r="I44" s="91"/>
      <c r="J44" s="91">
        <v>159686.94</v>
      </c>
      <c r="K44" s="90">
        <v>159686.94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274335.49</v>
      </c>
      <c r="H47" s="17" t="s">
        <v>15</v>
      </c>
      <c r="I47" s="91">
        <v>274335.49</v>
      </c>
      <c r="J47" s="91"/>
      <c r="K47" s="90">
        <v>274335.49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146546.82</v>
      </c>
      <c r="H48" s="17" t="s">
        <v>24</v>
      </c>
      <c r="I48" s="91"/>
      <c r="J48" s="91">
        <v>146546.82</v>
      </c>
      <c r="K48" s="90">
        <v>146546.82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116152.53</v>
      </c>
      <c r="H49" s="17" t="s">
        <v>15</v>
      </c>
      <c r="I49" s="91">
        <v>116152.53</v>
      </c>
      <c r="J49" s="91"/>
      <c r="K49" s="90">
        <v>116152.53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16823.099999999999</v>
      </c>
      <c r="H55" s="17" t="s">
        <v>24</v>
      </c>
      <c r="I55" s="91"/>
      <c r="J55" s="91">
        <v>16823.099999999999</v>
      </c>
      <c r="K55" s="90">
        <v>16823.099999999999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141967.09</v>
      </c>
      <c r="H56" s="17" t="s">
        <v>24</v>
      </c>
      <c r="I56" s="91"/>
      <c r="J56" s="91">
        <v>141967.09</v>
      </c>
      <c r="K56" s="90">
        <v>141967.09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204058.83</v>
      </c>
      <c r="H57" s="17" t="s">
        <v>59</v>
      </c>
      <c r="I57" s="91">
        <v>61217.65</v>
      </c>
      <c r="J57" s="91">
        <v>142841.18</v>
      </c>
      <c r="K57" s="90">
        <v>204058.83</v>
      </c>
      <c r="L57" s="18" t="s">
        <v>276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 t="s">
        <v>24</v>
      </c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98328.07</v>
      </c>
      <c r="H61" s="17" t="s">
        <v>24</v>
      </c>
      <c r="I61" s="91"/>
      <c r="J61" s="91">
        <v>98328.07</v>
      </c>
      <c r="K61" s="90">
        <v>98328.07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376809.83</v>
      </c>
      <c r="H62" s="17" t="s">
        <v>24</v>
      </c>
      <c r="I62" s="91"/>
      <c r="J62" s="91">
        <v>376809.83</v>
      </c>
      <c r="K62" s="90">
        <v>376809.83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1338304.03</v>
      </c>
      <c r="H70" s="10"/>
      <c r="I70" s="90">
        <v>0</v>
      </c>
      <c r="J70" s="90">
        <v>1338304.03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975582.50000000012</v>
      </c>
      <c r="H72" s="17" t="s">
        <v>24</v>
      </c>
      <c r="I72" s="91"/>
      <c r="J72" s="91">
        <v>975582.50000000012</v>
      </c>
      <c r="K72" s="90">
        <v>975582.50000000012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362721.52999999985</v>
      </c>
      <c r="H73" s="17" t="s">
        <v>24</v>
      </c>
      <c r="I73" s="91"/>
      <c r="J73" s="91">
        <v>362721.52999999985</v>
      </c>
      <c r="K73" s="90">
        <v>362721.52999999985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8266958.3800000008</v>
      </c>
      <c r="H76" s="26"/>
      <c r="I76" s="94">
        <v>3100632.9</v>
      </c>
      <c r="J76" s="94">
        <v>5166325.4799999995</v>
      </c>
      <c r="K76" s="90">
        <v>8266958.379999999</v>
      </c>
      <c r="L76" s="27"/>
    </row>
    <row r="77" spans="1:12" ht="15.75" x14ac:dyDescent="0.25">
      <c r="F77" s="83" t="s">
        <v>200</v>
      </c>
      <c r="G77" s="95">
        <v>8266958.3799999999</v>
      </c>
      <c r="H77" s="14"/>
      <c r="I77" s="85">
        <v>0.3750633252855447</v>
      </c>
      <c r="J77" s="85">
        <v>0.62493667471445513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31896355.329999994</v>
      </c>
      <c r="J83" s="87">
        <v>9.7209630000695144E-2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583" priority="119" operator="notEqual">
      <formula>G15</formula>
    </cfRule>
    <cfRule type="cellIs" dxfId="1582" priority="120" operator="equal">
      <formula>G15</formula>
    </cfRule>
  </conditionalFormatting>
  <conditionalFormatting sqref="K16">
    <cfRule type="cellIs" dxfId="1581" priority="117" operator="notEqual">
      <formula>G16</formula>
    </cfRule>
    <cfRule type="cellIs" dxfId="1580" priority="118" operator="equal">
      <formula>G16</formula>
    </cfRule>
  </conditionalFormatting>
  <conditionalFormatting sqref="K17">
    <cfRule type="cellIs" dxfId="1579" priority="115" operator="notEqual">
      <formula>G17</formula>
    </cfRule>
    <cfRule type="cellIs" dxfId="1578" priority="116" operator="equal">
      <formula>G17</formula>
    </cfRule>
  </conditionalFormatting>
  <conditionalFormatting sqref="K18">
    <cfRule type="cellIs" dxfId="1577" priority="113" operator="notEqual">
      <formula>G18</formula>
    </cfRule>
    <cfRule type="cellIs" dxfId="1576" priority="114" operator="equal">
      <formula>G18</formula>
    </cfRule>
  </conditionalFormatting>
  <conditionalFormatting sqref="K19">
    <cfRule type="cellIs" dxfId="1575" priority="111" operator="notEqual">
      <formula>G19</formula>
    </cfRule>
    <cfRule type="cellIs" dxfId="1574" priority="112" operator="equal">
      <formula>G19</formula>
    </cfRule>
  </conditionalFormatting>
  <conditionalFormatting sqref="K20">
    <cfRule type="cellIs" dxfId="1573" priority="109" operator="notEqual">
      <formula>G20</formula>
    </cfRule>
    <cfRule type="cellIs" dxfId="1572" priority="110" operator="equal">
      <formula>G20</formula>
    </cfRule>
  </conditionalFormatting>
  <conditionalFormatting sqref="K21">
    <cfRule type="cellIs" dxfId="1571" priority="107" operator="notEqual">
      <formula>G21</formula>
    </cfRule>
    <cfRule type="cellIs" dxfId="1570" priority="108" operator="equal">
      <formula>G21</formula>
    </cfRule>
  </conditionalFormatting>
  <conditionalFormatting sqref="K22">
    <cfRule type="cellIs" dxfId="1569" priority="105" operator="notEqual">
      <formula>G22</formula>
    </cfRule>
    <cfRule type="cellIs" dxfId="1568" priority="106" operator="equal">
      <formula>G22</formula>
    </cfRule>
  </conditionalFormatting>
  <conditionalFormatting sqref="K23">
    <cfRule type="cellIs" dxfId="1567" priority="103" operator="notEqual">
      <formula>G23</formula>
    </cfRule>
    <cfRule type="cellIs" dxfId="1566" priority="104" operator="equal">
      <formula>G23</formula>
    </cfRule>
  </conditionalFormatting>
  <conditionalFormatting sqref="K24">
    <cfRule type="cellIs" dxfId="1565" priority="101" operator="notEqual">
      <formula>G24</formula>
    </cfRule>
    <cfRule type="cellIs" dxfId="1564" priority="102" operator="equal">
      <formula>G24</formula>
    </cfRule>
  </conditionalFormatting>
  <conditionalFormatting sqref="K26">
    <cfRule type="cellIs" dxfId="1563" priority="99" operator="notEqual">
      <formula>G26</formula>
    </cfRule>
    <cfRule type="cellIs" dxfId="1562" priority="100" operator="equal">
      <formula>G26</formula>
    </cfRule>
  </conditionalFormatting>
  <conditionalFormatting sqref="K27">
    <cfRule type="cellIs" dxfId="1561" priority="97" operator="notEqual">
      <formula>G27</formula>
    </cfRule>
    <cfRule type="cellIs" dxfId="1560" priority="98" operator="equal">
      <formula>G27</formula>
    </cfRule>
  </conditionalFormatting>
  <conditionalFormatting sqref="K28">
    <cfRule type="cellIs" dxfId="1559" priority="95" operator="notEqual">
      <formula>G28</formula>
    </cfRule>
    <cfRule type="cellIs" dxfId="1558" priority="96" operator="equal">
      <formula>G28</formula>
    </cfRule>
  </conditionalFormatting>
  <conditionalFormatting sqref="K29">
    <cfRule type="cellIs" dxfId="1557" priority="93" operator="notEqual">
      <formula>G29</formula>
    </cfRule>
    <cfRule type="cellIs" dxfId="1556" priority="94" operator="equal">
      <formula>G29</formula>
    </cfRule>
  </conditionalFormatting>
  <conditionalFormatting sqref="K30">
    <cfRule type="cellIs" dxfId="1555" priority="91" operator="notEqual">
      <formula>G30</formula>
    </cfRule>
    <cfRule type="cellIs" dxfId="1554" priority="92" operator="equal">
      <formula>G30</formula>
    </cfRule>
  </conditionalFormatting>
  <conditionalFormatting sqref="K31">
    <cfRule type="cellIs" dxfId="1553" priority="89" operator="notEqual">
      <formula>G31</formula>
    </cfRule>
    <cfRule type="cellIs" dxfId="1552" priority="90" operator="equal">
      <formula>G31</formula>
    </cfRule>
  </conditionalFormatting>
  <conditionalFormatting sqref="K32">
    <cfRule type="cellIs" dxfId="1551" priority="87" operator="notEqual">
      <formula>G32</formula>
    </cfRule>
    <cfRule type="cellIs" dxfId="1550" priority="88" operator="equal">
      <formula>G32</formula>
    </cfRule>
  </conditionalFormatting>
  <conditionalFormatting sqref="K33">
    <cfRule type="cellIs" dxfId="1549" priority="85" operator="notEqual">
      <formula>G33</formula>
    </cfRule>
    <cfRule type="cellIs" dxfId="1548" priority="86" operator="equal">
      <formula>G33</formula>
    </cfRule>
  </conditionalFormatting>
  <conditionalFormatting sqref="K34">
    <cfRule type="cellIs" dxfId="1547" priority="83" operator="notEqual">
      <formula>G34</formula>
    </cfRule>
    <cfRule type="cellIs" dxfId="1546" priority="84" operator="equal">
      <formula>G34</formula>
    </cfRule>
  </conditionalFormatting>
  <conditionalFormatting sqref="K35">
    <cfRule type="cellIs" dxfId="1545" priority="81" operator="notEqual">
      <formula>G35</formula>
    </cfRule>
    <cfRule type="cellIs" dxfId="1544" priority="82" operator="equal">
      <formula>G35</formula>
    </cfRule>
  </conditionalFormatting>
  <conditionalFormatting sqref="K36">
    <cfRule type="cellIs" dxfId="1543" priority="79" operator="notEqual">
      <formula>G36</formula>
    </cfRule>
    <cfRule type="cellIs" dxfId="1542" priority="80" operator="equal">
      <formula>G36</formula>
    </cfRule>
  </conditionalFormatting>
  <conditionalFormatting sqref="K37">
    <cfRule type="cellIs" dxfId="1541" priority="77" operator="notEqual">
      <formula>G37</formula>
    </cfRule>
    <cfRule type="cellIs" dxfId="1540" priority="78" operator="equal">
      <formula>G37</formula>
    </cfRule>
  </conditionalFormatting>
  <conditionalFormatting sqref="K38">
    <cfRule type="cellIs" dxfId="1539" priority="75" operator="notEqual">
      <formula>G38</formula>
    </cfRule>
    <cfRule type="cellIs" dxfId="1538" priority="76" operator="equal">
      <formula>G38</formula>
    </cfRule>
  </conditionalFormatting>
  <conditionalFormatting sqref="K39">
    <cfRule type="cellIs" dxfId="1537" priority="73" operator="notEqual">
      <formula>G39</formula>
    </cfRule>
    <cfRule type="cellIs" dxfId="1536" priority="74" operator="equal">
      <formula>G39</formula>
    </cfRule>
  </conditionalFormatting>
  <conditionalFormatting sqref="K40">
    <cfRule type="cellIs" dxfId="1535" priority="71" operator="notEqual">
      <formula>G40</formula>
    </cfRule>
    <cfRule type="cellIs" dxfId="1534" priority="72" operator="equal">
      <formula>G40</formula>
    </cfRule>
  </conditionalFormatting>
  <conditionalFormatting sqref="K41">
    <cfRule type="cellIs" dxfId="1533" priority="69" operator="notEqual">
      <formula>G41</formula>
    </cfRule>
    <cfRule type="cellIs" dxfId="1532" priority="70" operator="equal">
      <formula>G41</formula>
    </cfRule>
  </conditionalFormatting>
  <conditionalFormatting sqref="K43">
    <cfRule type="cellIs" dxfId="1531" priority="67" operator="notEqual">
      <formula>G43</formula>
    </cfRule>
    <cfRule type="cellIs" dxfId="1530" priority="68" operator="equal">
      <formula>G43</formula>
    </cfRule>
  </conditionalFormatting>
  <conditionalFormatting sqref="K44">
    <cfRule type="cellIs" dxfId="1529" priority="65" operator="notEqual">
      <formula>G44</formula>
    </cfRule>
    <cfRule type="cellIs" dxfId="1528" priority="66" operator="equal">
      <formula>G44</formula>
    </cfRule>
  </conditionalFormatting>
  <conditionalFormatting sqref="K45">
    <cfRule type="cellIs" dxfId="1527" priority="63" operator="notEqual">
      <formula>G45</formula>
    </cfRule>
    <cfRule type="cellIs" dxfId="1526" priority="64" operator="equal">
      <formula>G45</formula>
    </cfRule>
  </conditionalFormatting>
  <conditionalFormatting sqref="K46">
    <cfRule type="cellIs" dxfId="1525" priority="61" operator="notEqual">
      <formula>G46</formula>
    </cfRule>
    <cfRule type="cellIs" dxfId="1524" priority="62" operator="equal">
      <formula>G46</formula>
    </cfRule>
  </conditionalFormatting>
  <conditionalFormatting sqref="K47">
    <cfRule type="cellIs" dxfId="1523" priority="59" operator="notEqual">
      <formula>G47</formula>
    </cfRule>
    <cfRule type="cellIs" dxfId="1522" priority="60" operator="equal">
      <formula>G47</formula>
    </cfRule>
  </conditionalFormatting>
  <conditionalFormatting sqref="K48">
    <cfRule type="cellIs" dxfId="1521" priority="57" operator="notEqual">
      <formula>G48</formula>
    </cfRule>
    <cfRule type="cellIs" dxfId="1520" priority="58" operator="equal">
      <formula>G48</formula>
    </cfRule>
  </conditionalFormatting>
  <conditionalFormatting sqref="K49">
    <cfRule type="cellIs" dxfId="1519" priority="55" operator="notEqual">
      <formula>G49</formula>
    </cfRule>
    <cfRule type="cellIs" dxfId="1518" priority="56" operator="equal">
      <formula>G49</formula>
    </cfRule>
  </conditionalFormatting>
  <conditionalFormatting sqref="K50">
    <cfRule type="cellIs" dxfId="1517" priority="53" operator="notEqual">
      <formula>G50</formula>
    </cfRule>
    <cfRule type="cellIs" dxfId="1516" priority="54" operator="equal">
      <formula>G50</formula>
    </cfRule>
  </conditionalFormatting>
  <conditionalFormatting sqref="K51">
    <cfRule type="cellIs" dxfId="1515" priority="51" operator="notEqual">
      <formula>G51</formula>
    </cfRule>
    <cfRule type="cellIs" dxfId="1514" priority="52" operator="equal">
      <formula>G51</formula>
    </cfRule>
  </conditionalFormatting>
  <conditionalFormatting sqref="K52">
    <cfRule type="cellIs" dxfId="1513" priority="49" operator="notEqual">
      <formula>G52</formula>
    </cfRule>
    <cfRule type="cellIs" dxfId="1512" priority="50" operator="equal">
      <formula>G52</formula>
    </cfRule>
  </conditionalFormatting>
  <conditionalFormatting sqref="K53">
    <cfRule type="cellIs" dxfId="1511" priority="47" operator="notEqual">
      <formula>G53</formula>
    </cfRule>
    <cfRule type="cellIs" dxfId="1510" priority="48" operator="equal">
      <formula>G53</formula>
    </cfRule>
  </conditionalFormatting>
  <conditionalFormatting sqref="K54">
    <cfRule type="cellIs" dxfId="1509" priority="45" operator="notEqual">
      <formula>G54</formula>
    </cfRule>
    <cfRule type="cellIs" dxfId="1508" priority="46" operator="equal">
      <formula>G54</formula>
    </cfRule>
  </conditionalFormatting>
  <conditionalFormatting sqref="K55">
    <cfRule type="cellIs" dxfId="1507" priority="43" operator="notEqual">
      <formula>G55</formula>
    </cfRule>
    <cfRule type="cellIs" dxfId="1506" priority="44" operator="equal">
      <formula>G55</formula>
    </cfRule>
  </conditionalFormatting>
  <conditionalFormatting sqref="K56">
    <cfRule type="cellIs" dxfId="1505" priority="41" operator="notEqual">
      <formula>G56</formula>
    </cfRule>
    <cfRule type="cellIs" dxfId="1504" priority="42" operator="equal">
      <formula>G56</formula>
    </cfRule>
  </conditionalFormatting>
  <conditionalFormatting sqref="K57">
    <cfRule type="cellIs" dxfId="1503" priority="39" operator="notEqual">
      <formula>G57</formula>
    </cfRule>
    <cfRule type="cellIs" dxfId="1502" priority="40" operator="equal">
      <formula>G57</formula>
    </cfRule>
  </conditionalFormatting>
  <conditionalFormatting sqref="K58">
    <cfRule type="cellIs" dxfId="1501" priority="37" operator="notEqual">
      <formula>G58</formula>
    </cfRule>
    <cfRule type="cellIs" dxfId="1500" priority="38" operator="equal">
      <formula>G58</formula>
    </cfRule>
  </conditionalFormatting>
  <conditionalFormatting sqref="K59">
    <cfRule type="cellIs" dxfId="1499" priority="35" operator="notEqual">
      <formula>G59</formula>
    </cfRule>
    <cfRule type="cellIs" dxfId="1498" priority="36" operator="equal">
      <formula>G59</formula>
    </cfRule>
  </conditionalFormatting>
  <conditionalFormatting sqref="K60">
    <cfRule type="cellIs" dxfId="1497" priority="33" operator="notEqual">
      <formula>G60</formula>
    </cfRule>
    <cfRule type="cellIs" dxfId="1496" priority="34" operator="equal">
      <formula>G60</formula>
    </cfRule>
  </conditionalFormatting>
  <conditionalFormatting sqref="K61">
    <cfRule type="cellIs" dxfId="1495" priority="31" operator="notEqual">
      <formula>G61</formula>
    </cfRule>
    <cfRule type="cellIs" dxfId="1494" priority="32" operator="equal">
      <formula>G61</formula>
    </cfRule>
  </conditionalFormatting>
  <conditionalFormatting sqref="K62">
    <cfRule type="cellIs" dxfId="1493" priority="29" operator="notEqual">
      <formula>G62</formula>
    </cfRule>
    <cfRule type="cellIs" dxfId="1492" priority="30" operator="equal">
      <formula>G62</formula>
    </cfRule>
  </conditionalFormatting>
  <conditionalFormatting sqref="K63">
    <cfRule type="cellIs" dxfId="1491" priority="27" operator="notEqual">
      <formula>G63</formula>
    </cfRule>
    <cfRule type="cellIs" dxfId="1490" priority="28" operator="equal">
      <formula>G63</formula>
    </cfRule>
  </conditionalFormatting>
  <conditionalFormatting sqref="K67">
    <cfRule type="cellIs" dxfId="1489" priority="25" operator="notEqual">
      <formula>G67</formula>
    </cfRule>
    <cfRule type="cellIs" dxfId="1488" priority="26" operator="equal">
      <formula>G67</formula>
    </cfRule>
  </conditionalFormatting>
  <conditionalFormatting sqref="K68">
    <cfRule type="cellIs" dxfId="1487" priority="23" operator="notEqual">
      <formula>G68</formula>
    </cfRule>
    <cfRule type="cellIs" dxfId="1486" priority="24" operator="equal">
      <formula>G68</formula>
    </cfRule>
  </conditionalFormatting>
  <conditionalFormatting sqref="K69">
    <cfRule type="cellIs" dxfId="1485" priority="21" operator="notEqual">
      <formula>G69</formula>
    </cfRule>
    <cfRule type="cellIs" dxfId="1484" priority="22" operator="equal">
      <formula>G69</formula>
    </cfRule>
  </conditionalFormatting>
  <conditionalFormatting sqref="K71">
    <cfRule type="cellIs" dxfId="1483" priority="19" operator="notEqual">
      <formula>G71</formula>
    </cfRule>
    <cfRule type="cellIs" dxfId="1482" priority="20" operator="equal">
      <formula>G71</formula>
    </cfRule>
  </conditionalFormatting>
  <conditionalFormatting sqref="K72">
    <cfRule type="cellIs" dxfId="1481" priority="17" operator="notEqual">
      <formula>G72</formula>
    </cfRule>
    <cfRule type="cellIs" dxfId="1480" priority="18" operator="equal">
      <formula>G72</formula>
    </cfRule>
  </conditionalFormatting>
  <conditionalFormatting sqref="K73">
    <cfRule type="cellIs" dxfId="1479" priority="15" operator="notEqual">
      <formula>G73</formula>
    </cfRule>
    <cfRule type="cellIs" dxfId="1478" priority="16" operator="equal">
      <formula>G73</formula>
    </cfRule>
  </conditionalFormatting>
  <conditionalFormatting sqref="K76">
    <cfRule type="cellIs" dxfId="1477" priority="13" operator="notEqual">
      <formula>G76</formula>
    </cfRule>
    <cfRule type="cellIs" dxfId="1476" priority="14" operator="equal">
      <formula>G76</formula>
    </cfRule>
  </conditionalFormatting>
  <conditionalFormatting sqref="K9">
    <cfRule type="cellIs" dxfId="1475" priority="131" operator="notEqual">
      <formula>G9</formula>
    </cfRule>
    <cfRule type="cellIs" dxfId="1474" priority="132" operator="equal">
      <formula>G9</formula>
    </cfRule>
  </conditionalFormatting>
  <conditionalFormatting sqref="K10">
    <cfRule type="cellIs" dxfId="1473" priority="129" operator="notEqual">
      <formula>G10</formula>
    </cfRule>
    <cfRule type="cellIs" dxfId="1472" priority="130" operator="equal">
      <formula>G10</formula>
    </cfRule>
  </conditionalFormatting>
  <conditionalFormatting sqref="K11">
    <cfRule type="cellIs" dxfId="1471" priority="127" operator="notEqual">
      <formula>G11</formula>
    </cfRule>
    <cfRule type="cellIs" dxfId="1470" priority="128" operator="equal">
      <formula>G11</formula>
    </cfRule>
  </conditionalFormatting>
  <conditionalFormatting sqref="K12">
    <cfRule type="cellIs" dxfId="1469" priority="125" operator="notEqual">
      <formula>G12</formula>
    </cfRule>
    <cfRule type="cellIs" dxfId="1468" priority="126" operator="equal">
      <formula>G12</formula>
    </cfRule>
  </conditionalFormatting>
  <conditionalFormatting sqref="K13">
    <cfRule type="cellIs" dxfId="1467" priority="123" operator="notEqual">
      <formula>G13</formula>
    </cfRule>
    <cfRule type="cellIs" dxfId="1466" priority="124" operator="equal">
      <formula>G13</formula>
    </cfRule>
  </conditionalFormatting>
  <conditionalFormatting sqref="K14">
    <cfRule type="cellIs" dxfId="1465" priority="121" operator="notEqual">
      <formula>G14</formula>
    </cfRule>
    <cfRule type="cellIs" dxfId="1464" priority="122" operator="equal">
      <formula>G14</formula>
    </cfRule>
  </conditionalFormatting>
  <conditionalFormatting sqref="G76">
    <cfRule type="cellIs" dxfId="1463" priority="11" operator="notEqual">
      <formula>$G$77</formula>
    </cfRule>
    <cfRule type="cellIs" dxfId="146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B5F4366-7BAA-48CE-AE0B-E907257F4756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B1321E21-7BE9-4390-95B9-16391D3D890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F5D17D2-F756-4C25-B8C3-8F3D125D9721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5E7FB84-BA2F-4E0A-ABAA-D5461E3FEB97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59CE7F8-E2B1-4B73-9062-B60BA47EF211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EC9C27E3-114C-4676-A2DB-8A5DA3DC36C4}">
            <xm:f>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Detail'!#REF!+'D:\Finance\Work\Reports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C721E1C-4B28-4031-85D6-FB1E4CFBDA2F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0A81FAF8-CC60-4413-B009-901114FDFD8A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765A72-DBD2-4AEB-A9DE-AD1919E34B3E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62F50B0-F3AF-4667-A843-F45BB4F1D1B0}">
            <xm:f>'D:\Finance\Work\Reports &amp; Surveys\Cost Analysis\Cost Analysis - 2012-2013\Received from Colleges\Northwest Florida\[NWFSC 2012-13 CA2 10212013 330pm SRS 11-21-13.xlsx]CA2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163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2229999</v>
      </c>
      <c r="H8" s="10"/>
      <c r="I8" s="90">
        <v>1453510.49</v>
      </c>
      <c r="J8" s="90">
        <v>776488.51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68377</v>
      </c>
      <c r="H10" s="17" t="s">
        <v>15</v>
      </c>
      <c r="I10" s="91">
        <v>68377</v>
      </c>
      <c r="J10" s="91"/>
      <c r="K10" s="90">
        <v>68377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351437.74</v>
      </c>
      <c r="H11" s="17" t="s">
        <v>15</v>
      </c>
      <c r="I11" s="91">
        <v>351437.74</v>
      </c>
      <c r="J11" s="91"/>
      <c r="K11" s="90">
        <v>351437.74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1033695.75</v>
      </c>
      <c r="H13" s="17" t="s">
        <v>15</v>
      </c>
      <c r="I13" s="91">
        <v>1033695.75</v>
      </c>
      <c r="J13" s="91"/>
      <c r="K13" s="90">
        <v>1033695.75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367636.18</v>
      </c>
      <c r="H18" s="17" t="s">
        <v>24</v>
      </c>
      <c r="I18" s="91"/>
      <c r="J18" s="91">
        <v>367636.18</v>
      </c>
      <c r="K18" s="90">
        <v>367636.18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351680.87</v>
      </c>
      <c r="H20" s="17" t="s">
        <v>24</v>
      </c>
      <c r="I20" s="91"/>
      <c r="J20" s="91">
        <v>351680.87</v>
      </c>
      <c r="K20" s="90">
        <v>351680.87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57171.46</v>
      </c>
      <c r="H23" s="17" t="s">
        <v>24</v>
      </c>
      <c r="I23" s="91"/>
      <c r="J23" s="91">
        <v>57171.46</v>
      </c>
      <c r="K23" s="90">
        <v>57171.46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2240289</v>
      </c>
      <c r="H25" s="10"/>
      <c r="I25" s="90">
        <v>955097.3600000001</v>
      </c>
      <c r="J25" s="90">
        <v>1285191.6399999999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531040.55000000005</v>
      </c>
      <c r="H28" s="17" t="s">
        <v>59</v>
      </c>
      <c r="I28" s="91">
        <v>253770.84</v>
      </c>
      <c r="J28" s="91">
        <v>277269.71000000002</v>
      </c>
      <c r="K28" s="90">
        <v>531040.55000000005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15439.96</v>
      </c>
      <c r="H29" s="17" t="s">
        <v>15</v>
      </c>
      <c r="I29" s="91">
        <v>15439.96</v>
      </c>
      <c r="J29" s="91"/>
      <c r="K29" s="90">
        <v>15439.96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320984.25</v>
      </c>
      <c r="H31" s="17" t="s">
        <v>15</v>
      </c>
      <c r="I31" s="91">
        <v>320984.25</v>
      </c>
      <c r="J31" s="91"/>
      <c r="K31" s="90">
        <v>320984.25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571470.52</v>
      </c>
      <c r="H32" s="17" t="s">
        <v>24</v>
      </c>
      <c r="I32" s="91"/>
      <c r="J32" s="91">
        <v>571470.52</v>
      </c>
      <c r="K32" s="90">
        <v>571470.52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364902.31</v>
      </c>
      <c r="H35" s="17" t="s">
        <v>15</v>
      </c>
      <c r="I35" s="91">
        <v>364902.31</v>
      </c>
      <c r="J35" s="91"/>
      <c r="K35" s="90">
        <v>364902.31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260238.71</v>
      </c>
      <c r="H40" s="17" t="s">
        <v>24</v>
      </c>
      <c r="I40" s="91"/>
      <c r="J40" s="91">
        <v>260238.71</v>
      </c>
      <c r="K40" s="90">
        <v>260238.71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176212.7</v>
      </c>
      <c r="H41" s="17" t="s">
        <v>24</v>
      </c>
      <c r="I41" s="91"/>
      <c r="J41" s="91">
        <v>176212.7</v>
      </c>
      <c r="K41" s="90">
        <v>176212.7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7628138.0000000019</v>
      </c>
      <c r="H42" s="10"/>
      <c r="I42" s="90">
        <v>2752409.18</v>
      </c>
      <c r="J42" s="90">
        <v>4875728.82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3237412.78</v>
      </c>
      <c r="H43" s="17" t="s">
        <v>24</v>
      </c>
      <c r="I43" s="91"/>
      <c r="J43" s="91">
        <v>3237412.78</v>
      </c>
      <c r="K43" s="90">
        <v>3237412.78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339692.73</v>
      </c>
      <c r="H44" s="17" t="s">
        <v>15</v>
      </c>
      <c r="I44" s="91">
        <v>339692.73</v>
      </c>
      <c r="J44" s="91"/>
      <c r="K44" s="90">
        <v>339692.73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240260.16</v>
      </c>
      <c r="H45" s="17" t="s">
        <v>24</v>
      </c>
      <c r="I45" s="91"/>
      <c r="J45" s="91">
        <v>240260.16</v>
      </c>
      <c r="K45" s="90">
        <v>240260.16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227783.1</v>
      </c>
      <c r="H46" s="17" t="s">
        <v>24</v>
      </c>
      <c r="I46" s="91"/>
      <c r="J46" s="91">
        <v>227783.1</v>
      </c>
      <c r="K46" s="90">
        <v>227783.1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1827050.23</v>
      </c>
      <c r="H47" s="17" t="s">
        <v>15</v>
      </c>
      <c r="I47" s="91">
        <v>1827050.23</v>
      </c>
      <c r="J47" s="91"/>
      <c r="K47" s="90">
        <v>1827050.23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259543.48</v>
      </c>
      <c r="H49" s="17" t="s">
        <v>15</v>
      </c>
      <c r="I49" s="91">
        <v>259543.48</v>
      </c>
      <c r="J49" s="91"/>
      <c r="K49" s="90">
        <v>259543.48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206490.83</v>
      </c>
      <c r="H50" s="17" t="s">
        <v>15</v>
      </c>
      <c r="I50" s="91">
        <v>206490.83</v>
      </c>
      <c r="J50" s="91"/>
      <c r="K50" s="90">
        <v>206490.83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119631.91</v>
      </c>
      <c r="H53" s="17" t="s">
        <v>15</v>
      </c>
      <c r="I53" s="91">
        <v>119631.91</v>
      </c>
      <c r="J53" s="91"/>
      <c r="K53" s="90">
        <v>119631.91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292159.98</v>
      </c>
      <c r="H56" s="17" t="s">
        <v>24</v>
      </c>
      <c r="I56" s="91"/>
      <c r="J56" s="91">
        <v>292159.98</v>
      </c>
      <c r="K56" s="90">
        <v>292159.98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377.48</v>
      </c>
      <c r="H57" s="17" t="s">
        <v>24</v>
      </c>
      <c r="I57" s="91"/>
      <c r="J57" s="91">
        <v>377.48</v>
      </c>
      <c r="K57" s="90">
        <v>377.48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495683.24</v>
      </c>
      <c r="H59" s="17" t="s">
        <v>24</v>
      </c>
      <c r="I59" s="91"/>
      <c r="J59" s="91">
        <v>495683.24</v>
      </c>
      <c r="K59" s="90">
        <v>495683.24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198244.44</v>
      </c>
      <c r="H61" s="17" t="s">
        <v>24</v>
      </c>
      <c r="I61" s="91"/>
      <c r="J61" s="91">
        <v>198244.44</v>
      </c>
      <c r="K61" s="90">
        <v>198244.44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183807.64</v>
      </c>
      <c r="H63" s="17" t="s">
        <v>24</v>
      </c>
      <c r="I63" s="91"/>
      <c r="J63" s="91">
        <v>183807.64</v>
      </c>
      <c r="K63" s="90">
        <v>183807.64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3196050</v>
      </c>
      <c r="H70" s="10"/>
      <c r="I70" s="90">
        <v>0</v>
      </c>
      <c r="J70" s="90">
        <v>3196050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2600315.7599999998</v>
      </c>
      <c r="H72" s="17" t="s">
        <v>24</v>
      </c>
      <c r="I72" s="91"/>
      <c r="J72" s="91">
        <v>2600315.7599999998</v>
      </c>
      <c r="K72" s="90">
        <v>2600315.7599999998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595734.24</v>
      </c>
      <c r="H73" s="17" t="s">
        <v>24</v>
      </c>
      <c r="I73" s="91"/>
      <c r="J73" s="91">
        <v>595734.24</v>
      </c>
      <c r="K73" s="90">
        <v>595734.24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15294476.000000002</v>
      </c>
      <c r="H76" s="119"/>
      <c r="I76" s="94">
        <v>5161017.03</v>
      </c>
      <c r="J76" s="94">
        <v>10133458.970000001</v>
      </c>
      <c r="K76" s="90">
        <v>15294476</v>
      </c>
      <c r="L76" s="27"/>
    </row>
    <row r="77" spans="1:12" ht="15.75" x14ac:dyDescent="0.25">
      <c r="F77" s="83" t="s">
        <v>200</v>
      </c>
      <c r="G77" s="95">
        <v>15294476</v>
      </c>
      <c r="H77" s="14"/>
      <c r="I77" s="120">
        <v>0.33744320694608954</v>
      </c>
      <c r="J77" s="120">
        <v>0.66255679305391035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130359803.48280828</v>
      </c>
      <c r="J83" s="87">
        <v>3.9590555463522387E-2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1451" priority="131" operator="notEqual">
      <formula>G9</formula>
    </cfRule>
    <cfRule type="cellIs" dxfId="1450" priority="132" operator="equal">
      <formula>G9</formula>
    </cfRule>
  </conditionalFormatting>
  <conditionalFormatting sqref="K76">
    <cfRule type="cellIs" dxfId="1449" priority="13" operator="notEqual">
      <formula>G76</formula>
    </cfRule>
    <cfRule type="cellIs" dxfId="1448" priority="14" operator="equal">
      <formula>G76</formula>
    </cfRule>
  </conditionalFormatting>
  <conditionalFormatting sqref="K10">
    <cfRule type="cellIs" dxfId="1447" priority="129" operator="notEqual">
      <formula>G10</formula>
    </cfRule>
    <cfRule type="cellIs" dxfId="1446" priority="130" operator="equal">
      <formula>G10</formula>
    </cfRule>
  </conditionalFormatting>
  <conditionalFormatting sqref="K11">
    <cfRule type="cellIs" dxfId="1445" priority="127" operator="notEqual">
      <formula>G11</formula>
    </cfRule>
    <cfRule type="cellIs" dxfId="1444" priority="128" operator="equal">
      <formula>G11</formula>
    </cfRule>
  </conditionalFormatting>
  <conditionalFormatting sqref="K12">
    <cfRule type="cellIs" dxfId="1443" priority="125" operator="notEqual">
      <formula>G12</formula>
    </cfRule>
    <cfRule type="cellIs" dxfId="1442" priority="126" operator="equal">
      <formula>G12</formula>
    </cfRule>
  </conditionalFormatting>
  <conditionalFormatting sqref="K13">
    <cfRule type="cellIs" dxfId="1441" priority="123" operator="notEqual">
      <formula>G13</formula>
    </cfRule>
    <cfRule type="cellIs" dxfId="1440" priority="124" operator="equal">
      <formula>G13</formula>
    </cfRule>
  </conditionalFormatting>
  <conditionalFormatting sqref="K14">
    <cfRule type="cellIs" dxfId="1439" priority="121" operator="notEqual">
      <formula>G14</formula>
    </cfRule>
    <cfRule type="cellIs" dxfId="1438" priority="122" operator="equal">
      <formula>G14</formula>
    </cfRule>
  </conditionalFormatting>
  <conditionalFormatting sqref="K15">
    <cfRule type="cellIs" dxfId="1437" priority="119" operator="notEqual">
      <formula>G15</formula>
    </cfRule>
    <cfRule type="cellIs" dxfId="1436" priority="120" operator="equal">
      <formula>G15</formula>
    </cfRule>
  </conditionalFormatting>
  <conditionalFormatting sqref="K16">
    <cfRule type="cellIs" dxfId="1435" priority="117" operator="notEqual">
      <formula>G16</formula>
    </cfRule>
    <cfRule type="cellIs" dxfId="1434" priority="118" operator="equal">
      <formula>G16</formula>
    </cfRule>
  </conditionalFormatting>
  <conditionalFormatting sqref="K17">
    <cfRule type="cellIs" dxfId="1433" priority="115" operator="notEqual">
      <formula>G17</formula>
    </cfRule>
    <cfRule type="cellIs" dxfId="1432" priority="116" operator="equal">
      <formula>G17</formula>
    </cfRule>
  </conditionalFormatting>
  <conditionalFormatting sqref="K18">
    <cfRule type="cellIs" dxfId="1431" priority="113" operator="notEqual">
      <formula>G18</formula>
    </cfRule>
    <cfRule type="cellIs" dxfId="1430" priority="114" operator="equal">
      <formula>G18</formula>
    </cfRule>
  </conditionalFormatting>
  <conditionalFormatting sqref="K19">
    <cfRule type="cellIs" dxfId="1429" priority="111" operator="notEqual">
      <formula>G19</formula>
    </cfRule>
    <cfRule type="cellIs" dxfId="1428" priority="112" operator="equal">
      <formula>G19</formula>
    </cfRule>
  </conditionalFormatting>
  <conditionalFormatting sqref="K20">
    <cfRule type="cellIs" dxfId="1427" priority="109" operator="notEqual">
      <formula>G20</formula>
    </cfRule>
    <cfRule type="cellIs" dxfId="1426" priority="110" operator="equal">
      <formula>G20</formula>
    </cfRule>
  </conditionalFormatting>
  <conditionalFormatting sqref="K21">
    <cfRule type="cellIs" dxfId="1425" priority="107" operator="notEqual">
      <formula>G21</formula>
    </cfRule>
    <cfRule type="cellIs" dxfId="1424" priority="108" operator="equal">
      <formula>G21</formula>
    </cfRule>
  </conditionalFormatting>
  <conditionalFormatting sqref="K22">
    <cfRule type="cellIs" dxfId="1423" priority="105" operator="notEqual">
      <formula>G22</formula>
    </cfRule>
    <cfRule type="cellIs" dxfId="1422" priority="106" operator="equal">
      <formula>G22</formula>
    </cfRule>
  </conditionalFormatting>
  <conditionalFormatting sqref="K23">
    <cfRule type="cellIs" dxfId="1421" priority="103" operator="notEqual">
      <formula>G23</formula>
    </cfRule>
    <cfRule type="cellIs" dxfId="1420" priority="104" operator="equal">
      <formula>G23</formula>
    </cfRule>
  </conditionalFormatting>
  <conditionalFormatting sqref="K24">
    <cfRule type="cellIs" dxfId="1419" priority="101" operator="notEqual">
      <formula>G24</formula>
    </cfRule>
    <cfRule type="cellIs" dxfId="1418" priority="102" operator="equal">
      <formula>G24</formula>
    </cfRule>
  </conditionalFormatting>
  <conditionalFormatting sqref="K26">
    <cfRule type="cellIs" dxfId="1417" priority="99" operator="notEqual">
      <formula>G26</formula>
    </cfRule>
    <cfRule type="cellIs" dxfId="1416" priority="100" operator="equal">
      <formula>G26</formula>
    </cfRule>
  </conditionalFormatting>
  <conditionalFormatting sqref="K27">
    <cfRule type="cellIs" dxfId="1415" priority="97" operator="notEqual">
      <formula>G27</formula>
    </cfRule>
    <cfRule type="cellIs" dxfId="1414" priority="98" operator="equal">
      <formula>G27</formula>
    </cfRule>
  </conditionalFormatting>
  <conditionalFormatting sqref="K28">
    <cfRule type="cellIs" dxfId="1413" priority="95" operator="notEqual">
      <formula>G28</formula>
    </cfRule>
    <cfRule type="cellIs" dxfId="1412" priority="96" operator="equal">
      <formula>G28</formula>
    </cfRule>
  </conditionalFormatting>
  <conditionalFormatting sqref="K29">
    <cfRule type="cellIs" dxfId="1411" priority="93" operator="notEqual">
      <formula>G29</formula>
    </cfRule>
    <cfRule type="cellIs" dxfId="1410" priority="94" operator="equal">
      <formula>G29</formula>
    </cfRule>
  </conditionalFormatting>
  <conditionalFormatting sqref="K30">
    <cfRule type="cellIs" dxfId="1409" priority="91" operator="notEqual">
      <formula>G30</formula>
    </cfRule>
    <cfRule type="cellIs" dxfId="1408" priority="92" operator="equal">
      <formula>G30</formula>
    </cfRule>
  </conditionalFormatting>
  <conditionalFormatting sqref="K31">
    <cfRule type="cellIs" dxfId="1407" priority="89" operator="notEqual">
      <formula>G31</formula>
    </cfRule>
    <cfRule type="cellIs" dxfId="1406" priority="90" operator="equal">
      <formula>G31</formula>
    </cfRule>
  </conditionalFormatting>
  <conditionalFormatting sqref="K32">
    <cfRule type="cellIs" dxfId="1405" priority="87" operator="notEqual">
      <formula>G32</formula>
    </cfRule>
    <cfRule type="cellIs" dxfId="1404" priority="88" operator="equal">
      <formula>G32</formula>
    </cfRule>
  </conditionalFormatting>
  <conditionalFormatting sqref="K33">
    <cfRule type="cellIs" dxfId="1403" priority="85" operator="notEqual">
      <formula>G33</formula>
    </cfRule>
    <cfRule type="cellIs" dxfId="1402" priority="86" operator="equal">
      <formula>G33</formula>
    </cfRule>
  </conditionalFormatting>
  <conditionalFormatting sqref="K34">
    <cfRule type="cellIs" dxfId="1401" priority="83" operator="notEqual">
      <formula>G34</formula>
    </cfRule>
    <cfRule type="cellIs" dxfId="1400" priority="84" operator="equal">
      <formula>G34</formula>
    </cfRule>
  </conditionalFormatting>
  <conditionalFormatting sqref="K35">
    <cfRule type="cellIs" dxfId="1399" priority="81" operator="notEqual">
      <formula>G35</formula>
    </cfRule>
    <cfRule type="cellIs" dxfId="1398" priority="82" operator="equal">
      <formula>G35</formula>
    </cfRule>
  </conditionalFormatting>
  <conditionalFormatting sqref="K36">
    <cfRule type="cellIs" dxfId="1397" priority="79" operator="notEqual">
      <formula>G36</formula>
    </cfRule>
    <cfRule type="cellIs" dxfId="1396" priority="80" operator="equal">
      <formula>G36</formula>
    </cfRule>
  </conditionalFormatting>
  <conditionalFormatting sqref="K37">
    <cfRule type="cellIs" dxfId="1395" priority="77" operator="notEqual">
      <formula>G37</formula>
    </cfRule>
    <cfRule type="cellIs" dxfId="1394" priority="78" operator="equal">
      <formula>G37</formula>
    </cfRule>
  </conditionalFormatting>
  <conditionalFormatting sqref="K38">
    <cfRule type="cellIs" dxfId="1393" priority="75" operator="notEqual">
      <formula>G38</formula>
    </cfRule>
    <cfRule type="cellIs" dxfId="1392" priority="76" operator="equal">
      <formula>G38</formula>
    </cfRule>
  </conditionalFormatting>
  <conditionalFormatting sqref="K39">
    <cfRule type="cellIs" dxfId="1391" priority="73" operator="notEqual">
      <formula>G39</formula>
    </cfRule>
    <cfRule type="cellIs" dxfId="1390" priority="74" operator="equal">
      <formula>G39</formula>
    </cfRule>
  </conditionalFormatting>
  <conditionalFormatting sqref="K40">
    <cfRule type="cellIs" dxfId="1389" priority="71" operator="notEqual">
      <formula>G40</formula>
    </cfRule>
    <cfRule type="cellIs" dxfId="1388" priority="72" operator="equal">
      <formula>G40</formula>
    </cfRule>
  </conditionalFormatting>
  <conditionalFormatting sqref="K41">
    <cfRule type="cellIs" dxfId="1387" priority="69" operator="notEqual">
      <formula>G41</formula>
    </cfRule>
    <cfRule type="cellIs" dxfId="1386" priority="70" operator="equal">
      <formula>G41</formula>
    </cfRule>
  </conditionalFormatting>
  <conditionalFormatting sqref="K43">
    <cfRule type="cellIs" dxfId="1385" priority="67" operator="notEqual">
      <formula>G43</formula>
    </cfRule>
    <cfRule type="cellIs" dxfId="1384" priority="68" operator="equal">
      <formula>G43</formula>
    </cfRule>
  </conditionalFormatting>
  <conditionalFormatting sqref="K44">
    <cfRule type="cellIs" dxfId="1383" priority="65" operator="notEqual">
      <formula>G44</formula>
    </cfRule>
    <cfRule type="cellIs" dxfId="1382" priority="66" operator="equal">
      <formula>G44</formula>
    </cfRule>
  </conditionalFormatting>
  <conditionalFormatting sqref="K45">
    <cfRule type="cellIs" dxfId="1381" priority="63" operator="notEqual">
      <formula>G45</formula>
    </cfRule>
    <cfRule type="cellIs" dxfId="1380" priority="64" operator="equal">
      <formula>G45</formula>
    </cfRule>
  </conditionalFormatting>
  <conditionalFormatting sqref="K46">
    <cfRule type="cellIs" dxfId="1379" priority="61" operator="notEqual">
      <formula>G46</formula>
    </cfRule>
    <cfRule type="cellIs" dxfId="1378" priority="62" operator="equal">
      <formula>G46</formula>
    </cfRule>
  </conditionalFormatting>
  <conditionalFormatting sqref="K47">
    <cfRule type="cellIs" dxfId="1377" priority="59" operator="notEqual">
      <formula>G47</formula>
    </cfRule>
    <cfRule type="cellIs" dxfId="1376" priority="60" operator="equal">
      <formula>G47</formula>
    </cfRule>
  </conditionalFormatting>
  <conditionalFormatting sqref="K48">
    <cfRule type="cellIs" dxfId="1375" priority="57" operator="notEqual">
      <formula>G48</formula>
    </cfRule>
    <cfRule type="cellIs" dxfId="1374" priority="58" operator="equal">
      <formula>G48</formula>
    </cfRule>
  </conditionalFormatting>
  <conditionalFormatting sqref="K49">
    <cfRule type="cellIs" dxfId="1373" priority="55" operator="notEqual">
      <formula>G49</formula>
    </cfRule>
    <cfRule type="cellIs" dxfId="1372" priority="56" operator="equal">
      <formula>G49</formula>
    </cfRule>
  </conditionalFormatting>
  <conditionalFormatting sqref="K50">
    <cfRule type="cellIs" dxfId="1371" priority="53" operator="notEqual">
      <formula>G50</formula>
    </cfRule>
    <cfRule type="cellIs" dxfId="1370" priority="54" operator="equal">
      <formula>G50</formula>
    </cfRule>
  </conditionalFormatting>
  <conditionalFormatting sqref="K51">
    <cfRule type="cellIs" dxfId="1369" priority="51" operator="notEqual">
      <formula>G51</formula>
    </cfRule>
    <cfRule type="cellIs" dxfId="1368" priority="52" operator="equal">
      <formula>G51</formula>
    </cfRule>
  </conditionalFormatting>
  <conditionalFormatting sqref="K52">
    <cfRule type="cellIs" dxfId="1367" priority="49" operator="notEqual">
      <formula>G52</formula>
    </cfRule>
    <cfRule type="cellIs" dxfId="1366" priority="50" operator="equal">
      <formula>G52</formula>
    </cfRule>
  </conditionalFormatting>
  <conditionalFormatting sqref="K53">
    <cfRule type="cellIs" dxfId="1365" priority="47" operator="notEqual">
      <formula>G53</formula>
    </cfRule>
    <cfRule type="cellIs" dxfId="1364" priority="48" operator="equal">
      <formula>G53</formula>
    </cfRule>
  </conditionalFormatting>
  <conditionalFormatting sqref="K54">
    <cfRule type="cellIs" dxfId="1363" priority="45" operator="notEqual">
      <formula>G54</formula>
    </cfRule>
    <cfRule type="cellIs" dxfId="1362" priority="46" operator="equal">
      <formula>G54</formula>
    </cfRule>
  </conditionalFormatting>
  <conditionalFormatting sqref="K55">
    <cfRule type="cellIs" dxfId="1361" priority="43" operator="notEqual">
      <formula>G55</formula>
    </cfRule>
    <cfRule type="cellIs" dxfId="1360" priority="44" operator="equal">
      <formula>G55</formula>
    </cfRule>
  </conditionalFormatting>
  <conditionalFormatting sqref="K56">
    <cfRule type="cellIs" dxfId="1359" priority="41" operator="notEqual">
      <formula>G56</formula>
    </cfRule>
    <cfRule type="cellIs" dxfId="1358" priority="42" operator="equal">
      <formula>G56</formula>
    </cfRule>
  </conditionalFormatting>
  <conditionalFormatting sqref="K57">
    <cfRule type="cellIs" dxfId="1357" priority="39" operator="notEqual">
      <formula>G57</formula>
    </cfRule>
    <cfRule type="cellIs" dxfId="1356" priority="40" operator="equal">
      <formula>G57</formula>
    </cfRule>
  </conditionalFormatting>
  <conditionalFormatting sqref="K58">
    <cfRule type="cellIs" dxfId="1355" priority="37" operator="notEqual">
      <formula>G58</formula>
    </cfRule>
    <cfRule type="cellIs" dxfId="1354" priority="38" operator="equal">
      <formula>G58</formula>
    </cfRule>
  </conditionalFormatting>
  <conditionalFormatting sqref="K59">
    <cfRule type="cellIs" dxfId="1353" priority="35" operator="notEqual">
      <formula>G59</formula>
    </cfRule>
    <cfRule type="cellIs" dxfId="1352" priority="36" operator="equal">
      <formula>G59</formula>
    </cfRule>
  </conditionalFormatting>
  <conditionalFormatting sqref="K60">
    <cfRule type="cellIs" dxfId="1351" priority="33" operator="notEqual">
      <formula>G60</formula>
    </cfRule>
    <cfRule type="cellIs" dxfId="1350" priority="34" operator="equal">
      <formula>G60</formula>
    </cfRule>
  </conditionalFormatting>
  <conditionalFormatting sqref="K61">
    <cfRule type="cellIs" dxfId="1349" priority="31" operator="notEqual">
      <formula>G61</formula>
    </cfRule>
    <cfRule type="cellIs" dxfId="1348" priority="32" operator="equal">
      <formula>G61</formula>
    </cfRule>
  </conditionalFormatting>
  <conditionalFormatting sqref="K62">
    <cfRule type="cellIs" dxfId="1347" priority="29" operator="notEqual">
      <formula>G62</formula>
    </cfRule>
    <cfRule type="cellIs" dxfId="1346" priority="30" operator="equal">
      <formula>G62</formula>
    </cfRule>
  </conditionalFormatting>
  <conditionalFormatting sqref="K63">
    <cfRule type="cellIs" dxfId="1345" priority="27" operator="notEqual">
      <formula>G63</formula>
    </cfRule>
    <cfRule type="cellIs" dxfId="1344" priority="28" operator="equal">
      <formula>G63</formula>
    </cfRule>
  </conditionalFormatting>
  <conditionalFormatting sqref="K67">
    <cfRule type="cellIs" dxfId="1343" priority="25" operator="notEqual">
      <formula>G67</formula>
    </cfRule>
    <cfRule type="cellIs" dxfId="1342" priority="26" operator="equal">
      <formula>G67</formula>
    </cfRule>
  </conditionalFormatting>
  <conditionalFormatting sqref="K68">
    <cfRule type="cellIs" dxfId="1341" priority="23" operator="notEqual">
      <formula>G68</formula>
    </cfRule>
    <cfRule type="cellIs" dxfId="1340" priority="24" operator="equal">
      <formula>G68</formula>
    </cfRule>
  </conditionalFormatting>
  <conditionalFormatting sqref="K69">
    <cfRule type="cellIs" dxfId="1339" priority="21" operator="notEqual">
      <formula>G69</formula>
    </cfRule>
    <cfRule type="cellIs" dxfId="1338" priority="22" operator="equal">
      <formula>G69</formula>
    </cfRule>
  </conditionalFormatting>
  <conditionalFormatting sqref="K71">
    <cfRule type="cellIs" dxfId="1337" priority="19" operator="notEqual">
      <formula>G71</formula>
    </cfRule>
    <cfRule type="cellIs" dxfId="1336" priority="20" operator="equal">
      <formula>G71</formula>
    </cfRule>
  </conditionalFormatting>
  <conditionalFormatting sqref="K72">
    <cfRule type="cellIs" dxfId="1335" priority="17" operator="notEqual">
      <formula>G72</formula>
    </cfRule>
    <cfRule type="cellIs" dxfId="1334" priority="18" operator="equal">
      <formula>G72</formula>
    </cfRule>
  </conditionalFormatting>
  <conditionalFormatting sqref="K73">
    <cfRule type="cellIs" dxfId="1333" priority="15" operator="notEqual">
      <formula>G73</formula>
    </cfRule>
    <cfRule type="cellIs" dxfId="1332" priority="16" operator="equal">
      <formula>G73</formula>
    </cfRule>
  </conditionalFormatting>
  <conditionalFormatting sqref="G76">
    <cfRule type="cellIs" dxfId="1331" priority="11" operator="notEqual">
      <formula>$G$77</formula>
    </cfRule>
    <cfRule type="cellIs" dxfId="133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4C20BDAE-C4B5-4BC0-AB6D-F4109980822F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F30211C-31D2-43DB-AD6D-0B58CE0C68D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89095A9-96C8-40CB-A59B-7FD2EF26ED9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F7110571-80BF-43E4-B39F-D7D30AB7F6A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F104773A-A189-45D4-AF35-79447E11B1C4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F2FAE076-DF87-47BC-AA59-A35568D1D5C5}">
            <xm:f>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Detail'!#REF!+'C:\Finance\Reports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EE8A5844-E579-45C8-A132-87FA42B12981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8BBF6FB-6423-49F6-9B59-F9024CA88D6D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15B0FF76-7CDC-442C-9DD0-DBC4ADBC0973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80D4AAF6-5A24-4C93-BDCB-4FAD4E42182B}">
            <xm:f>'C:\Finance\Reports &amp; Surveys\Cost Analysis\Cost Analysis - 2014-15\Received from Colleges\Palm Beach\[18 Palm Beach 2014-15 CA2 (2) with CWE corrected 111715.xlsx]CA2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showGridLines="0" zoomScaleNormal="100"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208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1704905.3699999999</v>
      </c>
      <c r="H8" s="10"/>
      <c r="I8" s="90">
        <v>742739.65999999992</v>
      </c>
      <c r="J8" s="90">
        <v>962165.71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15734.63</v>
      </c>
      <c r="H10" s="17" t="s">
        <v>15</v>
      </c>
      <c r="I10" s="91">
        <v>15734.63</v>
      </c>
      <c r="J10" s="91"/>
      <c r="K10" s="90">
        <v>15734.63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500658.04</v>
      </c>
      <c r="H11" s="17" t="s">
        <v>15</v>
      </c>
      <c r="I11" s="91">
        <v>500658.04</v>
      </c>
      <c r="J11" s="91"/>
      <c r="K11" s="90">
        <v>500658.04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775220.78</v>
      </c>
      <c r="H14" s="17" t="s">
        <v>24</v>
      </c>
      <c r="I14" s="91"/>
      <c r="J14" s="91">
        <v>775220.78</v>
      </c>
      <c r="K14" s="90">
        <v>775220.78</v>
      </c>
      <c r="L14" s="18" t="s">
        <v>222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169707.47000000003</v>
      </c>
      <c r="H18" s="17" t="s">
        <v>24</v>
      </c>
      <c r="I18" s="91"/>
      <c r="J18" s="91">
        <v>169707.47000000003</v>
      </c>
      <c r="K18" s="90">
        <v>169707.47000000003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17237.46</v>
      </c>
      <c r="H19" s="17" t="s">
        <v>24</v>
      </c>
      <c r="I19" s="92"/>
      <c r="J19" s="92">
        <v>17237.46</v>
      </c>
      <c r="K19" s="90">
        <v>17237.46</v>
      </c>
      <c r="L19" s="18" t="s">
        <v>310</v>
      </c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226346.99</v>
      </c>
      <c r="H20" s="17" t="s">
        <v>15</v>
      </c>
      <c r="I20" s="91">
        <v>226346.99</v>
      </c>
      <c r="J20" s="91"/>
      <c r="K20" s="90">
        <v>226346.99</v>
      </c>
      <c r="L20" s="18" t="s">
        <v>311</v>
      </c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1847285.6199999999</v>
      </c>
      <c r="H25" s="10"/>
      <c r="I25" s="90">
        <v>1153708.2</v>
      </c>
      <c r="J25" s="90">
        <v>693577.41999999993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394787.99999999994</v>
      </c>
      <c r="H26" s="17" t="s">
        <v>15</v>
      </c>
      <c r="I26" s="91">
        <v>394787.99999999994</v>
      </c>
      <c r="J26" s="91"/>
      <c r="K26" s="90">
        <v>394787.99999999994</v>
      </c>
      <c r="L26" s="18" t="s">
        <v>312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820594.72</v>
      </c>
      <c r="H30" s="17" t="s">
        <v>59</v>
      </c>
      <c r="I30" s="91">
        <v>652533.72</v>
      </c>
      <c r="J30" s="91">
        <v>168061</v>
      </c>
      <c r="K30" s="90">
        <v>820594.72</v>
      </c>
      <c r="L30" s="18" t="s">
        <v>313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106386.48000000001</v>
      </c>
      <c r="H31" s="17" t="s">
        <v>15</v>
      </c>
      <c r="I31" s="91">
        <v>106386.48000000001</v>
      </c>
      <c r="J31" s="91"/>
      <c r="K31" s="90">
        <v>106386.48000000001</v>
      </c>
      <c r="L31" s="18" t="s">
        <v>223</v>
      </c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525516.41999999993</v>
      </c>
      <c r="H32" s="17" t="s">
        <v>24</v>
      </c>
      <c r="I32" s="91"/>
      <c r="J32" s="91">
        <v>525516.41999999993</v>
      </c>
      <c r="K32" s="90">
        <v>525516.41999999993</v>
      </c>
      <c r="L32" s="18" t="s">
        <v>314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3243547.12</v>
      </c>
      <c r="H42" s="10"/>
      <c r="I42" s="90">
        <v>849903.03</v>
      </c>
      <c r="J42" s="90">
        <v>2393644.09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1543037.6300000001</v>
      </c>
      <c r="H43" s="17" t="s">
        <v>24</v>
      </c>
      <c r="I43" s="91"/>
      <c r="J43" s="91">
        <v>1543037.6300000001</v>
      </c>
      <c r="K43" s="90">
        <v>1543037.6300000001</v>
      </c>
      <c r="L43" s="18" t="s">
        <v>315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664774.01</v>
      </c>
      <c r="H47" s="17" t="s">
        <v>15</v>
      </c>
      <c r="I47" s="91">
        <v>664774.01</v>
      </c>
      <c r="J47" s="91"/>
      <c r="K47" s="90">
        <v>664774.01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107606.26</v>
      </c>
      <c r="H49" s="17" t="s">
        <v>15</v>
      </c>
      <c r="I49" s="91">
        <v>107606.26</v>
      </c>
      <c r="J49" s="91"/>
      <c r="K49" s="90">
        <v>107606.26</v>
      </c>
      <c r="L49" s="18" t="s">
        <v>223</v>
      </c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179563.81</v>
      </c>
      <c r="H54" s="17" t="s">
        <v>24</v>
      </c>
      <c r="I54" s="91"/>
      <c r="J54" s="91">
        <v>179563.81</v>
      </c>
      <c r="K54" s="90">
        <v>179563.81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386745.53</v>
      </c>
      <c r="H55" s="17" t="s">
        <v>24</v>
      </c>
      <c r="I55" s="91"/>
      <c r="J55" s="91">
        <v>386745.53</v>
      </c>
      <c r="K55" s="90">
        <v>386745.53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52837.739999999991</v>
      </c>
      <c r="H56" s="17" t="s">
        <v>24</v>
      </c>
      <c r="I56" s="91"/>
      <c r="J56" s="91">
        <v>52837.739999999991</v>
      </c>
      <c r="K56" s="90">
        <v>52837.739999999991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3316.58</v>
      </c>
      <c r="H60" s="17" t="s">
        <v>24</v>
      </c>
      <c r="I60" s="91"/>
      <c r="J60" s="91">
        <v>3316.58</v>
      </c>
      <c r="K60" s="90">
        <v>3316.58</v>
      </c>
      <c r="L60" s="18" t="s">
        <v>224</v>
      </c>
    </row>
    <row r="61" spans="1:12" ht="30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77522.759999999995</v>
      </c>
      <c r="H61" s="17" t="s">
        <v>15</v>
      </c>
      <c r="I61" s="91">
        <v>77522.759999999995</v>
      </c>
      <c r="J61" s="91"/>
      <c r="K61" s="90">
        <v>77522.759999999995</v>
      </c>
      <c r="L61" s="18" t="s">
        <v>266</v>
      </c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194507.69</v>
      </c>
      <c r="H62" s="17" t="s">
        <v>24</v>
      </c>
      <c r="I62" s="91"/>
      <c r="J62" s="91">
        <v>194507.69</v>
      </c>
      <c r="K62" s="90">
        <v>194507.69</v>
      </c>
      <c r="L62" s="18" t="s">
        <v>225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33635.11</v>
      </c>
      <c r="H63" s="17" t="s">
        <v>24</v>
      </c>
      <c r="I63" s="91"/>
      <c r="J63" s="91">
        <v>33635.11</v>
      </c>
      <c r="K63" s="90">
        <v>33635.11</v>
      </c>
      <c r="L63" s="18"/>
    </row>
    <row r="64" spans="1:12" ht="15" hidden="1" customHeight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t="15" hidden="1" customHeight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660952.64</v>
      </c>
      <c r="H70" s="10"/>
      <c r="I70" s="90">
        <v>44772.728000000003</v>
      </c>
      <c r="J70" s="90">
        <v>616179.91200000001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46999.82</v>
      </c>
      <c r="H71" s="17"/>
      <c r="I71" s="91">
        <v>0</v>
      </c>
      <c r="J71" s="91">
        <v>46999.82</v>
      </c>
      <c r="K71" s="90">
        <v>46999.82</v>
      </c>
      <c r="L71" s="18" t="s">
        <v>226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7">
        <v>223863.64</v>
      </c>
      <c r="H72" s="17" t="s">
        <v>59</v>
      </c>
      <c r="I72" s="91">
        <v>44772.728000000003</v>
      </c>
      <c r="J72" s="91">
        <v>179090.91200000001</v>
      </c>
      <c r="K72" s="98">
        <v>223863.64</v>
      </c>
      <c r="L72" s="99">
        <v>0.2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390089.18</v>
      </c>
      <c r="H73" s="17" t="s">
        <v>24</v>
      </c>
      <c r="I73" s="91"/>
      <c r="J73" s="91">
        <v>390089.18</v>
      </c>
      <c r="K73" s="90">
        <v>390089.18</v>
      </c>
      <c r="L73" s="18" t="s">
        <v>227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100">
        <v>7456690.7499999991</v>
      </c>
      <c r="H76" s="26"/>
      <c r="I76" s="94">
        <v>2791123.6179999998</v>
      </c>
      <c r="J76" s="94">
        <v>4665567.1319999993</v>
      </c>
      <c r="K76" s="98">
        <v>7456690.7499999991</v>
      </c>
      <c r="L76" s="27"/>
    </row>
    <row r="77" spans="1:12" ht="15.75" x14ac:dyDescent="0.25">
      <c r="F77" s="83" t="s">
        <v>200</v>
      </c>
      <c r="G77" s="95">
        <v>7456690.7499999991</v>
      </c>
      <c r="H77" s="14"/>
      <c r="I77" s="85">
        <v>0.37431130129675821</v>
      </c>
      <c r="J77" s="85">
        <v>0.62568869870324173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47076469.140000001</v>
      </c>
      <c r="J83" s="87">
        <v>5.9289145277644326E-2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9" priority="119" operator="notEqual">
      <formula>G15</formula>
    </cfRule>
    <cfRule type="cellIs" dxfId="1318" priority="120" operator="equal">
      <formula>G15</formula>
    </cfRule>
  </conditionalFormatting>
  <conditionalFormatting sqref="K16">
    <cfRule type="cellIs" dxfId="1317" priority="117" operator="notEqual">
      <formula>G16</formula>
    </cfRule>
    <cfRule type="cellIs" dxfId="1316" priority="118" operator="equal">
      <formula>G16</formula>
    </cfRule>
  </conditionalFormatting>
  <conditionalFormatting sqref="K17">
    <cfRule type="cellIs" dxfId="1315" priority="115" operator="notEqual">
      <formula>G17</formula>
    </cfRule>
    <cfRule type="cellIs" dxfId="1314" priority="116" operator="equal">
      <formula>G17</formula>
    </cfRule>
  </conditionalFormatting>
  <conditionalFormatting sqref="K18">
    <cfRule type="cellIs" dxfId="1313" priority="113" operator="notEqual">
      <formula>G18</formula>
    </cfRule>
    <cfRule type="cellIs" dxfId="1312" priority="114" operator="equal">
      <formula>G18</formula>
    </cfRule>
  </conditionalFormatting>
  <conditionalFormatting sqref="K19">
    <cfRule type="cellIs" dxfId="1311" priority="111" operator="notEqual">
      <formula>G19</formula>
    </cfRule>
    <cfRule type="cellIs" dxfId="1310" priority="112" operator="equal">
      <formula>G19</formula>
    </cfRule>
  </conditionalFormatting>
  <conditionalFormatting sqref="K20">
    <cfRule type="cellIs" dxfId="1309" priority="109" operator="notEqual">
      <formula>G20</formula>
    </cfRule>
    <cfRule type="cellIs" dxfId="1308" priority="110" operator="equal">
      <formula>G20</formula>
    </cfRule>
  </conditionalFormatting>
  <conditionalFormatting sqref="K21">
    <cfRule type="cellIs" dxfId="1307" priority="107" operator="notEqual">
      <formula>G21</formula>
    </cfRule>
    <cfRule type="cellIs" dxfId="1306" priority="108" operator="equal">
      <formula>G21</formula>
    </cfRule>
  </conditionalFormatting>
  <conditionalFormatting sqref="K22">
    <cfRule type="cellIs" dxfId="1305" priority="105" operator="notEqual">
      <formula>G22</formula>
    </cfRule>
    <cfRule type="cellIs" dxfId="1304" priority="106" operator="equal">
      <formula>G22</formula>
    </cfRule>
  </conditionalFormatting>
  <conditionalFormatting sqref="K23">
    <cfRule type="cellIs" dxfId="1303" priority="103" operator="notEqual">
      <formula>G23</formula>
    </cfRule>
    <cfRule type="cellIs" dxfId="1302" priority="104" operator="equal">
      <formula>G23</formula>
    </cfRule>
  </conditionalFormatting>
  <conditionalFormatting sqref="K24">
    <cfRule type="cellIs" dxfId="1301" priority="101" operator="notEqual">
      <formula>G24</formula>
    </cfRule>
    <cfRule type="cellIs" dxfId="1300" priority="102" operator="equal">
      <formula>G24</formula>
    </cfRule>
  </conditionalFormatting>
  <conditionalFormatting sqref="K26">
    <cfRule type="cellIs" dxfId="1299" priority="99" operator="notEqual">
      <formula>G26</formula>
    </cfRule>
    <cfRule type="cellIs" dxfId="1298" priority="100" operator="equal">
      <formula>G26</formula>
    </cfRule>
  </conditionalFormatting>
  <conditionalFormatting sqref="K27">
    <cfRule type="cellIs" dxfId="1297" priority="97" operator="notEqual">
      <formula>G27</formula>
    </cfRule>
    <cfRule type="cellIs" dxfId="1296" priority="98" operator="equal">
      <formula>G27</formula>
    </cfRule>
  </conditionalFormatting>
  <conditionalFormatting sqref="K28">
    <cfRule type="cellIs" dxfId="1295" priority="95" operator="notEqual">
      <formula>G28</formula>
    </cfRule>
    <cfRule type="cellIs" dxfId="1294" priority="96" operator="equal">
      <formula>G28</formula>
    </cfRule>
  </conditionalFormatting>
  <conditionalFormatting sqref="K29">
    <cfRule type="cellIs" dxfId="1293" priority="93" operator="notEqual">
      <formula>G29</formula>
    </cfRule>
    <cfRule type="cellIs" dxfId="1292" priority="94" operator="equal">
      <formula>G29</formula>
    </cfRule>
  </conditionalFormatting>
  <conditionalFormatting sqref="K30">
    <cfRule type="cellIs" dxfId="1291" priority="91" operator="notEqual">
      <formula>G30</formula>
    </cfRule>
    <cfRule type="cellIs" dxfId="1290" priority="92" operator="equal">
      <formula>G30</formula>
    </cfRule>
  </conditionalFormatting>
  <conditionalFormatting sqref="K31">
    <cfRule type="cellIs" dxfId="1289" priority="89" operator="notEqual">
      <formula>G31</formula>
    </cfRule>
    <cfRule type="cellIs" dxfId="1288" priority="90" operator="equal">
      <formula>G31</formula>
    </cfRule>
  </conditionalFormatting>
  <conditionalFormatting sqref="K32">
    <cfRule type="cellIs" dxfId="1287" priority="87" operator="notEqual">
      <formula>G32</formula>
    </cfRule>
    <cfRule type="cellIs" dxfId="1286" priority="88" operator="equal">
      <formula>G32</formula>
    </cfRule>
  </conditionalFormatting>
  <conditionalFormatting sqref="K33">
    <cfRule type="cellIs" dxfId="1285" priority="85" operator="notEqual">
      <formula>G33</formula>
    </cfRule>
    <cfRule type="cellIs" dxfId="1284" priority="86" operator="equal">
      <formula>G33</formula>
    </cfRule>
  </conditionalFormatting>
  <conditionalFormatting sqref="K34">
    <cfRule type="cellIs" dxfId="1283" priority="83" operator="notEqual">
      <formula>G34</formula>
    </cfRule>
    <cfRule type="cellIs" dxfId="1282" priority="84" operator="equal">
      <formula>G34</formula>
    </cfRule>
  </conditionalFormatting>
  <conditionalFormatting sqref="K35">
    <cfRule type="cellIs" dxfId="1281" priority="81" operator="notEqual">
      <formula>G35</formula>
    </cfRule>
    <cfRule type="cellIs" dxfId="1280" priority="82" operator="equal">
      <formula>G35</formula>
    </cfRule>
  </conditionalFormatting>
  <conditionalFormatting sqref="K36">
    <cfRule type="cellIs" dxfId="1279" priority="79" operator="notEqual">
      <formula>G36</formula>
    </cfRule>
    <cfRule type="cellIs" dxfId="1278" priority="80" operator="equal">
      <formula>G36</formula>
    </cfRule>
  </conditionalFormatting>
  <conditionalFormatting sqref="K37">
    <cfRule type="cellIs" dxfId="1277" priority="77" operator="notEqual">
      <formula>G37</formula>
    </cfRule>
    <cfRule type="cellIs" dxfId="1276" priority="78" operator="equal">
      <formula>G37</formula>
    </cfRule>
  </conditionalFormatting>
  <conditionalFormatting sqref="K38">
    <cfRule type="cellIs" dxfId="1275" priority="75" operator="notEqual">
      <formula>G38</formula>
    </cfRule>
    <cfRule type="cellIs" dxfId="1274" priority="76" operator="equal">
      <formula>G38</formula>
    </cfRule>
  </conditionalFormatting>
  <conditionalFormatting sqref="K39">
    <cfRule type="cellIs" dxfId="1273" priority="73" operator="notEqual">
      <formula>G39</formula>
    </cfRule>
    <cfRule type="cellIs" dxfId="1272" priority="74" operator="equal">
      <formula>G39</formula>
    </cfRule>
  </conditionalFormatting>
  <conditionalFormatting sqref="K40">
    <cfRule type="cellIs" dxfId="1271" priority="71" operator="notEqual">
      <formula>G40</formula>
    </cfRule>
    <cfRule type="cellIs" dxfId="1270" priority="72" operator="equal">
      <formula>G40</formula>
    </cfRule>
  </conditionalFormatting>
  <conditionalFormatting sqref="K41">
    <cfRule type="cellIs" dxfId="1269" priority="69" operator="notEqual">
      <formula>G41</formula>
    </cfRule>
    <cfRule type="cellIs" dxfId="1268" priority="70" operator="equal">
      <formula>G41</formula>
    </cfRule>
  </conditionalFormatting>
  <conditionalFormatting sqref="K43">
    <cfRule type="cellIs" dxfId="1267" priority="67" operator="notEqual">
      <formula>G43</formula>
    </cfRule>
    <cfRule type="cellIs" dxfId="1266" priority="68" operator="equal">
      <formula>G43</formula>
    </cfRule>
  </conditionalFormatting>
  <conditionalFormatting sqref="K44">
    <cfRule type="cellIs" dxfId="1265" priority="65" operator="notEqual">
      <formula>G44</formula>
    </cfRule>
    <cfRule type="cellIs" dxfId="1264" priority="66" operator="equal">
      <formula>G44</formula>
    </cfRule>
  </conditionalFormatting>
  <conditionalFormatting sqref="K45">
    <cfRule type="cellIs" dxfId="1263" priority="63" operator="notEqual">
      <formula>G45</formula>
    </cfRule>
    <cfRule type="cellIs" dxfId="1262" priority="64" operator="equal">
      <formula>G45</formula>
    </cfRule>
  </conditionalFormatting>
  <conditionalFormatting sqref="K46">
    <cfRule type="cellIs" dxfId="1261" priority="61" operator="notEqual">
      <formula>G46</formula>
    </cfRule>
    <cfRule type="cellIs" dxfId="1260" priority="62" operator="equal">
      <formula>G46</formula>
    </cfRule>
  </conditionalFormatting>
  <conditionalFormatting sqref="K47">
    <cfRule type="cellIs" dxfId="1259" priority="59" operator="notEqual">
      <formula>G47</formula>
    </cfRule>
    <cfRule type="cellIs" dxfId="1258" priority="60" operator="equal">
      <formula>G47</formula>
    </cfRule>
  </conditionalFormatting>
  <conditionalFormatting sqref="K48">
    <cfRule type="cellIs" dxfId="1257" priority="57" operator="notEqual">
      <formula>G48</formula>
    </cfRule>
    <cfRule type="cellIs" dxfId="1256" priority="58" operator="equal">
      <formula>G48</formula>
    </cfRule>
  </conditionalFormatting>
  <conditionalFormatting sqref="K49">
    <cfRule type="cellIs" dxfId="1255" priority="55" operator="notEqual">
      <formula>G49</formula>
    </cfRule>
    <cfRule type="cellIs" dxfId="1254" priority="56" operator="equal">
      <formula>G49</formula>
    </cfRule>
  </conditionalFormatting>
  <conditionalFormatting sqref="K50">
    <cfRule type="cellIs" dxfId="1253" priority="53" operator="notEqual">
      <formula>G50</formula>
    </cfRule>
    <cfRule type="cellIs" dxfId="1252" priority="54" operator="equal">
      <formula>G50</formula>
    </cfRule>
  </conditionalFormatting>
  <conditionalFormatting sqref="K51">
    <cfRule type="cellIs" dxfId="1251" priority="51" operator="notEqual">
      <formula>G51</formula>
    </cfRule>
    <cfRule type="cellIs" dxfId="1250" priority="52" operator="equal">
      <formula>G51</formula>
    </cfRule>
  </conditionalFormatting>
  <conditionalFormatting sqref="K52">
    <cfRule type="cellIs" dxfId="1249" priority="49" operator="notEqual">
      <formula>G52</formula>
    </cfRule>
    <cfRule type="cellIs" dxfId="1248" priority="50" operator="equal">
      <formula>G52</formula>
    </cfRule>
  </conditionalFormatting>
  <conditionalFormatting sqref="K53">
    <cfRule type="cellIs" dxfId="1247" priority="47" operator="notEqual">
      <formula>G53</formula>
    </cfRule>
    <cfRule type="cellIs" dxfId="1246" priority="48" operator="equal">
      <formula>G53</formula>
    </cfRule>
  </conditionalFormatting>
  <conditionalFormatting sqref="K54">
    <cfRule type="cellIs" dxfId="1245" priority="45" operator="notEqual">
      <formula>G54</formula>
    </cfRule>
    <cfRule type="cellIs" dxfId="1244" priority="46" operator="equal">
      <formula>G54</formula>
    </cfRule>
  </conditionalFormatting>
  <conditionalFormatting sqref="K55">
    <cfRule type="cellIs" dxfId="1243" priority="43" operator="notEqual">
      <formula>G55</formula>
    </cfRule>
    <cfRule type="cellIs" dxfId="1242" priority="44" operator="equal">
      <formula>G55</formula>
    </cfRule>
  </conditionalFormatting>
  <conditionalFormatting sqref="K56">
    <cfRule type="cellIs" dxfId="1241" priority="41" operator="notEqual">
      <formula>G56</formula>
    </cfRule>
    <cfRule type="cellIs" dxfId="1240" priority="42" operator="equal">
      <formula>G56</formula>
    </cfRule>
  </conditionalFormatting>
  <conditionalFormatting sqref="K57">
    <cfRule type="cellIs" dxfId="1239" priority="39" operator="notEqual">
      <formula>G57</formula>
    </cfRule>
    <cfRule type="cellIs" dxfId="1238" priority="40" operator="equal">
      <formula>G57</formula>
    </cfRule>
  </conditionalFormatting>
  <conditionalFormatting sqref="K58">
    <cfRule type="cellIs" dxfId="1237" priority="37" operator="notEqual">
      <formula>G58</formula>
    </cfRule>
    <cfRule type="cellIs" dxfId="1236" priority="38" operator="equal">
      <formula>G58</formula>
    </cfRule>
  </conditionalFormatting>
  <conditionalFormatting sqref="K59">
    <cfRule type="cellIs" dxfId="1235" priority="35" operator="notEqual">
      <formula>G59</formula>
    </cfRule>
    <cfRule type="cellIs" dxfId="1234" priority="36" operator="equal">
      <formula>G59</formula>
    </cfRule>
  </conditionalFormatting>
  <conditionalFormatting sqref="K60">
    <cfRule type="cellIs" dxfId="1233" priority="33" operator="notEqual">
      <formula>G60</formula>
    </cfRule>
    <cfRule type="cellIs" dxfId="1232" priority="34" operator="equal">
      <formula>G60</formula>
    </cfRule>
  </conditionalFormatting>
  <conditionalFormatting sqref="K61">
    <cfRule type="cellIs" dxfId="1231" priority="31" operator="notEqual">
      <formula>G61</formula>
    </cfRule>
    <cfRule type="cellIs" dxfId="1230" priority="32" operator="equal">
      <formula>G61</formula>
    </cfRule>
  </conditionalFormatting>
  <conditionalFormatting sqref="K62">
    <cfRule type="cellIs" dxfId="1229" priority="29" operator="notEqual">
      <formula>G62</formula>
    </cfRule>
    <cfRule type="cellIs" dxfId="1228" priority="30" operator="equal">
      <formula>G62</formula>
    </cfRule>
  </conditionalFormatting>
  <conditionalFormatting sqref="K63">
    <cfRule type="cellIs" dxfId="1227" priority="27" operator="notEqual">
      <formula>G63</formula>
    </cfRule>
    <cfRule type="cellIs" dxfId="1226" priority="28" operator="equal">
      <formula>G63</formula>
    </cfRule>
  </conditionalFormatting>
  <conditionalFormatting sqref="K67">
    <cfRule type="cellIs" dxfId="1225" priority="25" operator="notEqual">
      <formula>G67</formula>
    </cfRule>
    <cfRule type="cellIs" dxfId="1224" priority="26" operator="equal">
      <formula>G67</formula>
    </cfRule>
  </conditionalFormatting>
  <conditionalFormatting sqref="K68">
    <cfRule type="cellIs" dxfId="1223" priority="23" operator="notEqual">
      <formula>G68</formula>
    </cfRule>
    <cfRule type="cellIs" dxfId="1222" priority="24" operator="equal">
      <formula>G68</formula>
    </cfRule>
  </conditionalFormatting>
  <conditionalFormatting sqref="K69">
    <cfRule type="cellIs" dxfId="1221" priority="21" operator="notEqual">
      <formula>G69</formula>
    </cfRule>
    <cfRule type="cellIs" dxfId="1220" priority="22" operator="equal">
      <formula>G69</formula>
    </cfRule>
  </conditionalFormatting>
  <conditionalFormatting sqref="K71">
    <cfRule type="cellIs" dxfId="1219" priority="19" operator="notEqual">
      <formula>G71</formula>
    </cfRule>
    <cfRule type="cellIs" dxfId="1218" priority="20" operator="equal">
      <formula>G71</formula>
    </cfRule>
  </conditionalFormatting>
  <conditionalFormatting sqref="K72">
    <cfRule type="cellIs" dxfId="1217" priority="17" operator="notEqual">
      <formula>G72</formula>
    </cfRule>
    <cfRule type="cellIs" dxfId="1216" priority="18" operator="equal">
      <formula>G72</formula>
    </cfRule>
  </conditionalFormatting>
  <conditionalFormatting sqref="K73">
    <cfRule type="cellIs" dxfId="1215" priority="15" operator="notEqual">
      <formula>G73</formula>
    </cfRule>
    <cfRule type="cellIs" dxfId="1214" priority="16" operator="equal">
      <formula>G73</formula>
    </cfRule>
  </conditionalFormatting>
  <conditionalFormatting sqref="K76">
    <cfRule type="cellIs" dxfId="1213" priority="13" operator="notEqual">
      <formula>G76</formula>
    </cfRule>
    <cfRule type="cellIs" dxfId="1212" priority="14" operator="equal">
      <formula>G76</formula>
    </cfRule>
  </conditionalFormatting>
  <conditionalFormatting sqref="K9">
    <cfRule type="cellIs" dxfId="1211" priority="131" operator="notEqual">
      <formula>G9</formula>
    </cfRule>
    <cfRule type="cellIs" dxfId="1210" priority="132" operator="equal">
      <formula>G9</formula>
    </cfRule>
  </conditionalFormatting>
  <conditionalFormatting sqref="K10">
    <cfRule type="cellIs" dxfId="1209" priority="129" operator="notEqual">
      <formula>G10</formula>
    </cfRule>
    <cfRule type="cellIs" dxfId="1208" priority="130" operator="equal">
      <formula>G10</formula>
    </cfRule>
  </conditionalFormatting>
  <conditionalFormatting sqref="K11">
    <cfRule type="cellIs" dxfId="1207" priority="127" operator="notEqual">
      <formula>G11</formula>
    </cfRule>
    <cfRule type="cellIs" dxfId="1206" priority="128" operator="equal">
      <formula>G11</formula>
    </cfRule>
  </conditionalFormatting>
  <conditionalFormatting sqref="K12">
    <cfRule type="cellIs" dxfId="1205" priority="125" operator="notEqual">
      <formula>G12</formula>
    </cfRule>
    <cfRule type="cellIs" dxfId="1204" priority="126" operator="equal">
      <formula>G12</formula>
    </cfRule>
  </conditionalFormatting>
  <conditionalFormatting sqref="K13">
    <cfRule type="cellIs" dxfId="1203" priority="123" operator="notEqual">
      <formula>G13</formula>
    </cfRule>
    <cfRule type="cellIs" dxfId="1202" priority="124" operator="equal">
      <formula>G13</formula>
    </cfRule>
  </conditionalFormatting>
  <conditionalFormatting sqref="K14">
    <cfRule type="cellIs" dxfId="1201" priority="121" operator="notEqual">
      <formula>G14</formula>
    </cfRule>
    <cfRule type="cellIs" dxfId="1200" priority="122" operator="equal">
      <formula>G14</formula>
    </cfRule>
  </conditionalFormatting>
  <conditionalFormatting sqref="G76">
    <cfRule type="cellIs" dxfId="1199" priority="11" operator="notEqual">
      <formula>$G$77</formula>
    </cfRule>
    <cfRule type="cellIs" dxfId="119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312CA72-2358-41FA-B246-FE8277A74B4F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EE7CBE8B-A8C6-413E-9614-F1D5C049A3E5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A38192E2-9384-42BD-84FE-2A13043C8CDE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38B466CA-2880-4378-AA6E-406F3BB3DE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BDC6520-537E-45CD-B650-D51FEFD3C1CB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1880505B-7C41-48FF-A796-BB404FC48F01}">
            <xm:f>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Detail'!#REF!+'D:\Finance\Work\Reports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86F94302-5D9A-4BFC-8228-EFE2B9251244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3FF7CD30-8847-4029-94D1-D020735ED4AD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5B02A7AA-267F-4423-8B61-41C9ADBC64F2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2893D92E-03ED-4A4C-BB7E-F9ADBC3627EB}">
            <xm:f>'D:\Finance\Work\Reports &amp; Surveys\Cost Analysis\Cost Analysis - 2012-2013\Received from Colleges\Pasco-Hernando\Original\[FINAL PHCC 19 Pasco-Hernando 2012-13 CA2 10-1-13 SRS.xlsx]CA2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164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2694033.98</v>
      </c>
      <c r="H8" s="10"/>
      <c r="I8" s="90">
        <v>2628635.87</v>
      </c>
      <c r="J8" s="90">
        <v>65398.11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2967.15</v>
      </c>
      <c r="H10" s="17" t="s">
        <v>280</v>
      </c>
      <c r="I10" s="91">
        <v>2967.15</v>
      </c>
      <c r="J10" s="91"/>
      <c r="K10" s="90">
        <v>2967.15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545808.29</v>
      </c>
      <c r="H11" s="17" t="s">
        <v>280</v>
      </c>
      <c r="I11" s="91">
        <v>545808.29</v>
      </c>
      <c r="J11" s="91"/>
      <c r="K11" s="90">
        <v>545808.29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183374.21</v>
      </c>
      <c r="H12" s="17" t="s">
        <v>280</v>
      </c>
      <c r="I12" s="91">
        <v>183374.21</v>
      </c>
      <c r="J12" s="91"/>
      <c r="K12" s="90">
        <v>183374.21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1263281.73</v>
      </c>
      <c r="H13" s="17" t="s">
        <v>280</v>
      </c>
      <c r="I13" s="91">
        <v>1263281.73</v>
      </c>
      <c r="J13" s="91"/>
      <c r="K13" s="90">
        <v>1263281.73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201386.27</v>
      </c>
      <c r="H15" s="17" t="s">
        <v>280</v>
      </c>
      <c r="I15" s="91">
        <v>201386.27</v>
      </c>
      <c r="J15" s="91"/>
      <c r="K15" s="90">
        <v>201386.27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372161.22</v>
      </c>
      <c r="H18" s="17" t="s">
        <v>280</v>
      </c>
      <c r="I18" s="91">
        <v>372161.22</v>
      </c>
      <c r="J18" s="91"/>
      <c r="K18" s="90">
        <v>372161.22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59657</v>
      </c>
      <c r="H20" s="17" t="s">
        <v>280</v>
      </c>
      <c r="I20" s="91">
        <v>59657</v>
      </c>
      <c r="J20" s="91"/>
      <c r="K20" s="90">
        <v>59657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65398.11</v>
      </c>
      <c r="H23" s="17" t="s">
        <v>281</v>
      </c>
      <c r="I23" s="91"/>
      <c r="J23" s="91">
        <v>65398.11</v>
      </c>
      <c r="K23" s="90">
        <v>65398.11</v>
      </c>
      <c r="L23" s="18" t="s">
        <v>316</v>
      </c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1245301.94</v>
      </c>
      <c r="H25" s="10"/>
      <c r="I25" s="90">
        <v>822847.07</v>
      </c>
      <c r="J25" s="90">
        <v>422454.87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671948.24</v>
      </c>
      <c r="H28" s="17" t="s">
        <v>59</v>
      </c>
      <c r="I28" s="91">
        <v>659378.09</v>
      </c>
      <c r="J28" s="91">
        <v>12570.15</v>
      </c>
      <c r="K28" s="90">
        <v>671948.24</v>
      </c>
      <c r="L28" s="18" t="s">
        <v>267</v>
      </c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163468.98000000001</v>
      </c>
      <c r="H31" s="17" t="s">
        <v>280</v>
      </c>
      <c r="I31" s="91">
        <v>163468.98000000001</v>
      </c>
      <c r="J31" s="91"/>
      <c r="K31" s="90">
        <v>163468.98000000001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409884.72</v>
      </c>
      <c r="H32" s="17" t="s">
        <v>281</v>
      </c>
      <c r="I32" s="91"/>
      <c r="J32" s="91">
        <v>409884.72</v>
      </c>
      <c r="K32" s="90">
        <v>409884.72</v>
      </c>
      <c r="L32" s="18" t="s">
        <v>228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5698850.2799999984</v>
      </c>
      <c r="H42" s="10"/>
      <c r="I42" s="90">
        <v>1114201.1100000001</v>
      </c>
      <c r="J42" s="90">
        <v>4584649.169999999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1031605.46</v>
      </c>
      <c r="H43" s="17" t="s">
        <v>281</v>
      </c>
      <c r="I43" s="91"/>
      <c r="J43" s="91">
        <v>1031605.46</v>
      </c>
      <c r="K43" s="90">
        <v>1031605.46</v>
      </c>
      <c r="L43" s="18" t="s">
        <v>317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896947.56</v>
      </c>
      <c r="H44" s="17" t="s">
        <v>281</v>
      </c>
      <c r="I44" s="91"/>
      <c r="J44" s="91">
        <v>896947.56</v>
      </c>
      <c r="K44" s="90">
        <v>896947.56</v>
      </c>
      <c r="L44" s="18" t="s">
        <v>318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824259.7</v>
      </c>
      <c r="H46" s="17" t="s">
        <v>281</v>
      </c>
      <c r="I46" s="91"/>
      <c r="J46" s="91">
        <v>824259.7</v>
      </c>
      <c r="K46" s="90">
        <v>824259.7</v>
      </c>
      <c r="L46" s="18" t="s">
        <v>319</v>
      </c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496975.32</v>
      </c>
      <c r="H47" s="17" t="s">
        <v>280</v>
      </c>
      <c r="I47" s="91">
        <v>496975.32</v>
      </c>
      <c r="J47" s="91"/>
      <c r="K47" s="90">
        <v>496975.32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175143.12</v>
      </c>
      <c r="H49" s="17" t="s">
        <v>280</v>
      </c>
      <c r="I49" s="91">
        <v>175143.12</v>
      </c>
      <c r="J49" s="91"/>
      <c r="K49" s="90">
        <v>175143.12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103227.5</v>
      </c>
      <c r="H50" s="17" t="s">
        <v>280</v>
      </c>
      <c r="I50" s="91">
        <v>103227.5</v>
      </c>
      <c r="J50" s="91"/>
      <c r="K50" s="90">
        <v>103227.5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35487.120000000003</v>
      </c>
      <c r="H52" s="17" t="s">
        <v>280</v>
      </c>
      <c r="I52" s="91">
        <v>35487.120000000003</v>
      </c>
      <c r="J52" s="91"/>
      <c r="K52" s="90">
        <v>35487.120000000003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80544.28</v>
      </c>
      <c r="H54" s="17" t="s">
        <v>280</v>
      </c>
      <c r="I54" s="91">
        <v>80544.28</v>
      </c>
      <c r="J54" s="91"/>
      <c r="K54" s="90">
        <v>80544.28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638383.92000000004</v>
      </c>
      <c r="H55" s="17" t="s">
        <v>281</v>
      </c>
      <c r="I55" s="91"/>
      <c r="J55" s="91">
        <v>638383.92000000004</v>
      </c>
      <c r="K55" s="90">
        <v>638383.92000000004</v>
      </c>
      <c r="L55" s="18" t="s">
        <v>320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149810.6</v>
      </c>
      <c r="H56" s="17" t="s">
        <v>281</v>
      </c>
      <c r="I56" s="91"/>
      <c r="J56" s="91">
        <v>149810.6</v>
      </c>
      <c r="K56" s="90">
        <v>149810.6</v>
      </c>
      <c r="L56" s="18" t="s">
        <v>321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197152.12999999998</v>
      </c>
      <c r="H57" s="17" t="s">
        <v>281</v>
      </c>
      <c r="I57" s="91"/>
      <c r="J57" s="91">
        <v>197152.13</v>
      </c>
      <c r="K57" s="90">
        <v>197152.13</v>
      </c>
      <c r="L57" s="18" t="s">
        <v>322</v>
      </c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393629.13</v>
      </c>
      <c r="H59" s="17" t="s">
        <v>323</v>
      </c>
      <c r="I59" s="91">
        <v>125074.56000000003</v>
      </c>
      <c r="J59" s="91">
        <v>268554.57</v>
      </c>
      <c r="K59" s="90">
        <v>393629.13</v>
      </c>
      <c r="L59" s="18" t="s">
        <v>324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97749.21</v>
      </c>
      <c r="H61" s="17" t="s">
        <v>280</v>
      </c>
      <c r="I61" s="91">
        <v>97749.21</v>
      </c>
      <c r="J61" s="91"/>
      <c r="K61" s="90">
        <v>97749.21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530927.26</v>
      </c>
      <c r="H62" s="17" t="s">
        <v>281</v>
      </c>
      <c r="I62" s="91"/>
      <c r="J62" s="91">
        <v>530927.26</v>
      </c>
      <c r="K62" s="90">
        <v>530927.26</v>
      </c>
      <c r="L62" s="18" t="s">
        <v>325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47007.97</v>
      </c>
      <c r="H63" s="17" t="s">
        <v>281</v>
      </c>
      <c r="I63" s="91"/>
      <c r="J63" s="91">
        <v>47007.97</v>
      </c>
      <c r="K63" s="90">
        <v>47007.97</v>
      </c>
      <c r="L63" s="18" t="s">
        <v>326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80448.44</v>
      </c>
      <c r="H66" s="10"/>
      <c r="I66" s="90">
        <v>0</v>
      </c>
      <c r="J66" s="90">
        <v>80448.44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80448.44</v>
      </c>
      <c r="H67" s="17" t="s">
        <v>281</v>
      </c>
      <c r="I67" s="91"/>
      <c r="J67" s="91">
        <v>80448.44</v>
      </c>
      <c r="K67" s="90">
        <v>80448.44</v>
      </c>
      <c r="L67" s="18" t="s">
        <v>327</v>
      </c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1834756.1800000002</v>
      </c>
      <c r="H70" s="10"/>
      <c r="I70" s="90">
        <v>672496.86</v>
      </c>
      <c r="J70" s="90">
        <v>1162259.3199999998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164824.92000000001</v>
      </c>
      <c r="H71" s="17" t="s">
        <v>281</v>
      </c>
      <c r="I71" s="91"/>
      <c r="J71" s="91">
        <v>164824.92000000001</v>
      </c>
      <c r="K71" s="90">
        <v>164824.92000000001</v>
      </c>
      <c r="L71" s="18" t="s">
        <v>328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1042005.91</v>
      </c>
      <c r="H72" s="17" t="s">
        <v>323</v>
      </c>
      <c r="I72" s="91">
        <v>672496.86</v>
      </c>
      <c r="J72" s="91">
        <v>369509.05</v>
      </c>
      <c r="K72" s="90">
        <v>1042005.9099999999</v>
      </c>
      <c r="L72" s="18" t="s">
        <v>329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627925.35000000009</v>
      </c>
      <c r="H73" s="17" t="s">
        <v>281</v>
      </c>
      <c r="I73" s="91"/>
      <c r="J73" s="91">
        <v>627925.35</v>
      </c>
      <c r="K73" s="90">
        <v>627925.35</v>
      </c>
      <c r="L73" s="18" t="s">
        <v>330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11553390.819999998</v>
      </c>
      <c r="H76" s="26"/>
      <c r="I76" s="94">
        <v>5238180.91</v>
      </c>
      <c r="J76" s="94">
        <v>6315209.9099999983</v>
      </c>
      <c r="K76" s="90">
        <v>11553390.819999998</v>
      </c>
      <c r="L76" s="27"/>
    </row>
    <row r="77" spans="1:12" ht="15.75" x14ac:dyDescent="0.25">
      <c r="F77" s="83" t="s">
        <v>200</v>
      </c>
      <c r="G77" s="95">
        <v>11553390.82</v>
      </c>
      <c r="H77" s="14"/>
      <c r="I77" s="85">
        <v>0.45338905189048223</v>
      </c>
      <c r="J77" s="85">
        <v>0.54661094810951782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52267284.949999988</v>
      </c>
      <c r="J83" s="87">
        <v>0.10021911249093877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187" priority="119" operator="notEqual">
      <formula>G15</formula>
    </cfRule>
    <cfRule type="cellIs" dxfId="1186" priority="120" operator="equal">
      <formula>G15</formula>
    </cfRule>
  </conditionalFormatting>
  <conditionalFormatting sqref="K16">
    <cfRule type="cellIs" dxfId="1185" priority="117" operator="notEqual">
      <formula>G16</formula>
    </cfRule>
    <cfRule type="cellIs" dxfId="1184" priority="118" operator="equal">
      <formula>G16</formula>
    </cfRule>
  </conditionalFormatting>
  <conditionalFormatting sqref="K17">
    <cfRule type="cellIs" dxfId="1183" priority="115" operator="notEqual">
      <formula>G17</formula>
    </cfRule>
    <cfRule type="cellIs" dxfId="1182" priority="116" operator="equal">
      <formula>G17</formula>
    </cfRule>
  </conditionalFormatting>
  <conditionalFormatting sqref="K18">
    <cfRule type="cellIs" dxfId="1181" priority="113" operator="notEqual">
      <formula>G18</formula>
    </cfRule>
    <cfRule type="cellIs" dxfId="1180" priority="114" operator="equal">
      <formula>G18</formula>
    </cfRule>
  </conditionalFormatting>
  <conditionalFormatting sqref="K19">
    <cfRule type="cellIs" dxfId="1179" priority="111" operator="notEqual">
      <formula>G19</formula>
    </cfRule>
    <cfRule type="cellIs" dxfId="1178" priority="112" operator="equal">
      <formula>G19</formula>
    </cfRule>
  </conditionalFormatting>
  <conditionalFormatting sqref="K20">
    <cfRule type="cellIs" dxfId="1177" priority="109" operator="notEqual">
      <formula>G20</formula>
    </cfRule>
    <cfRule type="cellIs" dxfId="1176" priority="110" operator="equal">
      <formula>G20</formula>
    </cfRule>
  </conditionalFormatting>
  <conditionalFormatting sqref="K21">
    <cfRule type="cellIs" dxfId="1175" priority="107" operator="notEqual">
      <formula>G21</formula>
    </cfRule>
    <cfRule type="cellIs" dxfId="1174" priority="108" operator="equal">
      <formula>G21</formula>
    </cfRule>
  </conditionalFormatting>
  <conditionalFormatting sqref="K22">
    <cfRule type="cellIs" dxfId="1173" priority="105" operator="notEqual">
      <formula>G22</formula>
    </cfRule>
    <cfRule type="cellIs" dxfId="1172" priority="106" operator="equal">
      <formula>G22</formula>
    </cfRule>
  </conditionalFormatting>
  <conditionalFormatting sqref="K23">
    <cfRule type="cellIs" dxfId="1171" priority="103" operator="notEqual">
      <formula>G23</formula>
    </cfRule>
    <cfRule type="cellIs" dxfId="1170" priority="104" operator="equal">
      <formula>G23</formula>
    </cfRule>
  </conditionalFormatting>
  <conditionalFormatting sqref="K24">
    <cfRule type="cellIs" dxfId="1169" priority="101" operator="notEqual">
      <formula>G24</formula>
    </cfRule>
    <cfRule type="cellIs" dxfId="1168" priority="102" operator="equal">
      <formula>G24</formula>
    </cfRule>
  </conditionalFormatting>
  <conditionalFormatting sqref="K26">
    <cfRule type="cellIs" dxfId="1167" priority="99" operator="notEqual">
      <formula>G26</formula>
    </cfRule>
    <cfRule type="cellIs" dxfId="1166" priority="100" operator="equal">
      <formula>G26</formula>
    </cfRule>
  </conditionalFormatting>
  <conditionalFormatting sqref="K27">
    <cfRule type="cellIs" dxfId="1165" priority="97" operator="notEqual">
      <formula>G27</formula>
    </cfRule>
    <cfRule type="cellIs" dxfId="1164" priority="98" operator="equal">
      <formula>G27</formula>
    </cfRule>
  </conditionalFormatting>
  <conditionalFormatting sqref="K28">
    <cfRule type="cellIs" dxfId="1163" priority="95" operator="notEqual">
      <formula>G28</formula>
    </cfRule>
    <cfRule type="cellIs" dxfId="1162" priority="96" operator="equal">
      <formula>G28</formula>
    </cfRule>
  </conditionalFormatting>
  <conditionalFormatting sqref="K29">
    <cfRule type="cellIs" dxfId="1161" priority="93" operator="notEqual">
      <formula>G29</formula>
    </cfRule>
    <cfRule type="cellIs" dxfId="1160" priority="94" operator="equal">
      <formula>G29</formula>
    </cfRule>
  </conditionalFormatting>
  <conditionalFormatting sqref="K30">
    <cfRule type="cellIs" dxfId="1159" priority="91" operator="notEqual">
      <formula>G30</formula>
    </cfRule>
    <cfRule type="cellIs" dxfId="1158" priority="92" operator="equal">
      <formula>G30</formula>
    </cfRule>
  </conditionalFormatting>
  <conditionalFormatting sqref="K31">
    <cfRule type="cellIs" dxfId="1157" priority="89" operator="notEqual">
      <formula>G31</formula>
    </cfRule>
    <cfRule type="cellIs" dxfId="1156" priority="90" operator="equal">
      <formula>G31</formula>
    </cfRule>
  </conditionalFormatting>
  <conditionalFormatting sqref="K32">
    <cfRule type="cellIs" dxfId="1155" priority="87" operator="notEqual">
      <formula>G32</formula>
    </cfRule>
    <cfRule type="cellIs" dxfId="1154" priority="88" operator="equal">
      <formula>G32</formula>
    </cfRule>
  </conditionalFormatting>
  <conditionalFormatting sqref="K33">
    <cfRule type="cellIs" dxfId="1153" priority="85" operator="notEqual">
      <formula>G33</formula>
    </cfRule>
    <cfRule type="cellIs" dxfId="1152" priority="86" operator="equal">
      <formula>G33</formula>
    </cfRule>
  </conditionalFormatting>
  <conditionalFormatting sqref="K34">
    <cfRule type="cellIs" dxfId="1151" priority="83" operator="notEqual">
      <formula>G34</formula>
    </cfRule>
    <cfRule type="cellIs" dxfId="1150" priority="84" operator="equal">
      <formula>G34</formula>
    </cfRule>
  </conditionalFormatting>
  <conditionalFormatting sqref="K35">
    <cfRule type="cellIs" dxfId="1149" priority="81" operator="notEqual">
      <formula>G35</formula>
    </cfRule>
    <cfRule type="cellIs" dxfId="1148" priority="82" operator="equal">
      <formula>G35</formula>
    </cfRule>
  </conditionalFormatting>
  <conditionalFormatting sqref="K36">
    <cfRule type="cellIs" dxfId="1147" priority="79" operator="notEqual">
      <formula>G36</formula>
    </cfRule>
    <cfRule type="cellIs" dxfId="1146" priority="80" operator="equal">
      <formula>G36</formula>
    </cfRule>
  </conditionalFormatting>
  <conditionalFormatting sqref="K37">
    <cfRule type="cellIs" dxfId="1145" priority="77" operator="notEqual">
      <formula>G37</formula>
    </cfRule>
    <cfRule type="cellIs" dxfId="1144" priority="78" operator="equal">
      <formula>G37</formula>
    </cfRule>
  </conditionalFormatting>
  <conditionalFormatting sqref="K38">
    <cfRule type="cellIs" dxfId="1143" priority="75" operator="notEqual">
      <formula>G38</formula>
    </cfRule>
    <cfRule type="cellIs" dxfId="1142" priority="76" operator="equal">
      <formula>G38</formula>
    </cfRule>
  </conditionalFormatting>
  <conditionalFormatting sqref="K39">
    <cfRule type="cellIs" dxfId="1141" priority="73" operator="notEqual">
      <formula>G39</formula>
    </cfRule>
    <cfRule type="cellIs" dxfId="1140" priority="74" operator="equal">
      <formula>G39</formula>
    </cfRule>
  </conditionalFormatting>
  <conditionalFormatting sqref="K40">
    <cfRule type="cellIs" dxfId="1139" priority="71" operator="notEqual">
      <formula>G40</formula>
    </cfRule>
    <cfRule type="cellIs" dxfId="1138" priority="72" operator="equal">
      <formula>G40</formula>
    </cfRule>
  </conditionalFormatting>
  <conditionalFormatting sqref="K41">
    <cfRule type="cellIs" dxfId="1137" priority="69" operator="notEqual">
      <formula>G41</formula>
    </cfRule>
    <cfRule type="cellIs" dxfId="1136" priority="70" operator="equal">
      <formula>G41</formula>
    </cfRule>
  </conditionalFormatting>
  <conditionalFormatting sqref="K43">
    <cfRule type="cellIs" dxfId="1135" priority="67" operator="notEqual">
      <formula>G43</formula>
    </cfRule>
    <cfRule type="cellIs" dxfId="1134" priority="68" operator="equal">
      <formula>G43</formula>
    </cfRule>
  </conditionalFormatting>
  <conditionalFormatting sqref="K44">
    <cfRule type="cellIs" dxfId="1133" priority="65" operator="notEqual">
      <formula>G44</formula>
    </cfRule>
    <cfRule type="cellIs" dxfId="1132" priority="66" operator="equal">
      <formula>G44</formula>
    </cfRule>
  </conditionalFormatting>
  <conditionalFormatting sqref="K45">
    <cfRule type="cellIs" dxfId="1131" priority="63" operator="notEqual">
      <formula>G45</formula>
    </cfRule>
    <cfRule type="cellIs" dxfId="1130" priority="64" operator="equal">
      <formula>G45</formula>
    </cfRule>
  </conditionalFormatting>
  <conditionalFormatting sqref="K46">
    <cfRule type="cellIs" dxfId="1129" priority="61" operator="notEqual">
      <formula>G46</formula>
    </cfRule>
    <cfRule type="cellIs" dxfId="1128" priority="62" operator="equal">
      <formula>G46</formula>
    </cfRule>
  </conditionalFormatting>
  <conditionalFormatting sqref="K47">
    <cfRule type="cellIs" dxfId="1127" priority="59" operator="notEqual">
      <formula>G47</formula>
    </cfRule>
    <cfRule type="cellIs" dxfId="1126" priority="60" operator="equal">
      <formula>G47</formula>
    </cfRule>
  </conditionalFormatting>
  <conditionalFormatting sqref="K48">
    <cfRule type="cellIs" dxfId="1125" priority="57" operator="notEqual">
      <formula>G48</formula>
    </cfRule>
    <cfRule type="cellIs" dxfId="1124" priority="58" operator="equal">
      <formula>G48</formula>
    </cfRule>
  </conditionalFormatting>
  <conditionalFormatting sqref="K49">
    <cfRule type="cellIs" dxfId="1123" priority="55" operator="notEqual">
      <formula>G49</formula>
    </cfRule>
    <cfRule type="cellIs" dxfId="1122" priority="56" operator="equal">
      <formula>G49</formula>
    </cfRule>
  </conditionalFormatting>
  <conditionalFormatting sqref="K50">
    <cfRule type="cellIs" dxfId="1121" priority="53" operator="notEqual">
      <formula>G50</formula>
    </cfRule>
    <cfRule type="cellIs" dxfId="1120" priority="54" operator="equal">
      <formula>G50</formula>
    </cfRule>
  </conditionalFormatting>
  <conditionalFormatting sqref="K51">
    <cfRule type="cellIs" dxfId="1119" priority="51" operator="notEqual">
      <formula>G51</formula>
    </cfRule>
    <cfRule type="cellIs" dxfId="1118" priority="52" operator="equal">
      <formula>G51</formula>
    </cfRule>
  </conditionalFormatting>
  <conditionalFormatting sqref="K52">
    <cfRule type="cellIs" dxfId="1117" priority="49" operator="notEqual">
      <formula>G52</formula>
    </cfRule>
    <cfRule type="cellIs" dxfId="1116" priority="50" operator="equal">
      <formula>G52</formula>
    </cfRule>
  </conditionalFormatting>
  <conditionalFormatting sqref="K53">
    <cfRule type="cellIs" dxfId="1115" priority="47" operator="notEqual">
      <formula>G53</formula>
    </cfRule>
    <cfRule type="cellIs" dxfId="1114" priority="48" operator="equal">
      <formula>G53</formula>
    </cfRule>
  </conditionalFormatting>
  <conditionalFormatting sqref="K54">
    <cfRule type="cellIs" dxfId="1113" priority="45" operator="notEqual">
      <formula>G54</formula>
    </cfRule>
    <cfRule type="cellIs" dxfId="1112" priority="46" operator="equal">
      <formula>G54</formula>
    </cfRule>
  </conditionalFormatting>
  <conditionalFormatting sqref="K55">
    <cfRule type="cellIs" dxfId="1111" priority="43" operator="notEqual">
      <formula>G55</formula>
    </cfRule>
    <cfRule type="cellIs" dxfId="1110" priority="44" operator="equal">
      <formula>G55</formula>
    </cfRule>
  </conditionalFormatting>
  <conditionalFormatting sqref="K56">
    <cfRule type="cellIs" dxfId="1109" priority="41" operator="notEqual">
      <formula>G56</formula>
    </cfRule>
    <cfRule type="cellIs" dxfId="1108" priority="42" operator="equal">
      <formula>G56</formula>
    </cfRule>
  </conditionalFormatting>
  <conditionalFormatting sqref="K57">
    <cfRule type="cellIs" dxfId="1107" priority="39" operator="notEqual">
      <formula>G57</formula>
    </cfRule>
    <cfRule type="cellIs" dxfId="1106" priority="40" operator="equal">
      <formula>G57</formula>
    </cfRule>
  </conditionalFormatting>
  <conditionalFormatting sqref="K58">
    <cfRule type="cellIs" dxfId="1105" priority="37" operator="notEqual">
      <formula>G58</formula>
    </cfRule>
    <cfRule type="cellIs" dxfId="1104" priority="38" operator="equal">
      <formula>G58</formula>
    </cfRule>
  </conditionalFormatting>
  <conditionalFormatting sqref="K59">
    <cfRule type="cellIs" dxfId="1103" priority="35" operator="notEqual">
      <formula>G59</formula>
    </cfRule>
    <cfRule type="cellIs" dxfId="1102" priority="36" operator="equal">
      <formula>G59</formula>
    </cfRule>
  </conditionalFormatting>
  <conditionalFormatting sqref="K60">
    <cfRule type="cellIs" dxfId="1101" priority="33" operator="notEqual">
      <formula>G60</formula>
    </cfRule>
    <cfRule type="cellIs" dxfId="1100" priority="34" operator="equal">
      <formula>G60</formula>
    </cfRule>
  </conditionalFormatting>
  <conditionalFormatting sqref="K61">
    <cfRule type="cellIs" dxfId="1099" priority="31" operator="notEqual">
      <formula>G61</formula>
    </cfRule>
    <cfRule type="cellIs" dxfId="1098" priority="32" operator="equal">
      <formula>G61</formula>
    </cfRule>
  </conditionalFormatting>
  <conditionalFormatting sqref="K62">
    <cfRule type="cellIs" dxfId="1097" priority="29" operator="notEqual">
      <formula>G62</formula>
    </cfRule>
    <cfRule type="cellIs" dxfId="1096" priority="30" operator="equal">
      <formula>G62</formula>
    </cfRule>
  </conditionalFormatting>
  <conditionalFormatting sqref="K63">
    <cfRule type="cellIs" dxfId="1095" priority="27" operator="notEqual">
      <formula>G63</formula>
    </cfRule>
    <cfRule type="cellIs" dxfId="1094" priority="28" operator="equal">
      <formula>G63</formula>
    </cfRule>
  </conditionalFormatting>
  <conditionalFormatting sqref="K67">
    <cfRule type="cellIs" dxfId="1093" priority="25" operator="notEqual">
      <formula>G67</formula>
    </cfRule>
    <cfRule type="cellIs" dxfId="1092" priority="26" operator="equal">
      <formula>G67</formula>
    </cfRule>
  </conditionalFormatting>
  <conditionalFormatting sqref="K68">
    <cfRule type="cellIs" dxfId="1091" priority="23" operator="notEqual">
      <formula>G68</formula>
    </cfRule>
    <cfRule type="cellIs" dxfId="1090" priority="24" operator="equal">
      <formula>G68</formula>
    </cfRule>
  </conditionalFormatting>
  <conditionalFormatting sqref="K69">
    <cfRule type="cellIs" dxfId="1089" priority="21" operator="notEqual">
      <formula>G69</formula>
    </cfRule>
    <cfRule type="cellIs" dxfId="1088" priority="22" operator="equal">
      <formula>G69</formula>
    </cfRule>
  </conditionalFormatting>
  <conditionalFormatting sqref="K71">
    <cfRule type="cellIs" dxfId="1087" priority="19" operator="notEqual">
      <formula>G71</formula>
    </cfRule>
    <cfRule type="cellIs" dxfId="1086" priority="20" operator="equal">
      <formula>G71</formula>
    </cfRule>
  </conditionalFormatting>
  <conditionalFormatting sqref="K72">
    <cfRule type="cellIs" dxfId="1085" priority="17" operator="notEqual">
      <formula>G72</formula>
    </cfRule>
    <cfRule type="cellIs" dxfId="1084" priority="18" operator="equal">
      <formula>G72</formula>
    </cfRule>
  </conditionalFormatting>
  <conditionalFormatting sqref="K73">
    <cfRule type="cellIs" dxfId="1083" priority="15" operator="notEqual">
      <formula>G73</formula>
    </cfRule>
    <cfRule type="cellIs" dxfId="1082" priority="16" operator="equal">
      <formula>G73</formula>
    </cfRule>
  </conditionalFormatting>
  <conditionalFormatting sqref="K76">
    <cfRule type="cellIs" dxfId="1081" priority="13" operator="notEqual">
      <formula>G76</formula>
    </cfRule>
    <cfRule type="cellIs" dxfId="1080" priority="14" operator="equal">
      <formula>G76</formula>
    </cfRule>
  </conditionalFormatting>
  <conditionalFormatting sqref="K9">
    <cfRule type="cellIs" dxfId="1079" priority="131" operator="notEqual">
      <formula>G9</formula>
    </cfRule>
    <cfRule type="cellIs" dxfId="1078" priority="132" operator="equal">
      <formula>G9</formula>
    </cfRule>
  </conditionalFormatting>
  <conditionalFormatting sqref="K10">
    <cfRule type="cellIs" dxfId="1077" priority="129" operator="notEqual">
      <formula>G10</formula>
    </cfRule>
    <cfRule type="cellIs" dxfId="1076" priority="130" operator="equal">
      <formula>G10</formula>
    </cfRule>
  </conditionalFormatting>
  <conditionalFormatting sqref="K11">
    <cfRule type="cellIs" dxfId="1075" priority="127" operator="notEqual">
      <formula>G11</formula>
    </cfRule>
    <cfRule type="cellIs" dxfId="1074" priority="128" operator="equal">
      <formula>G11</formula>
    </cfRule>
  </conditionalFormatting>
  <conditionalFormatting sqref="K12">
    <cfRule type="cellIs" dxfId="1073" priority="125" operator="notEqual">
      <formula>G12</formula>
    </cfRule>
    <cfRule type="cellIs" dxfId="1072" priority="126" operator="equal">
      <formula>G12</formula>
    </cfRule>
  </conditionalFormatting>
  <conditionalFormatting sqref="K13">
    <cfRule type="cellIs" dxfId="1071" priority="123" operator="notEqual">
      <formula>G13</formula>
    </cfRule>
    <cfRule type="cellIs" dxfId="1070" priority="124" operator="equal">
      <formula>G13</formula>
    </cfRule>
  </conditionalFormatting>
  <conditionalFormatting sqref="K14">
    <cfRule type="cellIs" dxfId="1069" priority="121" operator="notEqual">
      <formula>G14</formula>
    </cfRule>
    <cfRule type="cellIs" dxfId="1068" priority="122" operator="equal">
      <formula>G14</formula>
    </cfRule>
  </conditionalFormatting>
  <conditionalFormatting sqref="G76">
    <cfRule type="cellIs" dxfId="1067" priority="11" operator="notEqual">
      <formula>$G$77</formula>
    </cfRule>
    <cfRule type="cellIs" dxfId="106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28A49F99-4A9E-4587-B983-99FC9BEC6079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A38149-F30F-41F0-893E-B6AF9CD39D4C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0B84769-8942-465B-ABE7-8F8B19178941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9A8AE9A-12CA-470C-A45B-E20C00E91D18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A737E889-06EE-46C7-ADAA-774C73C1E5D5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6F3A2365-B75A-41FD-8708-E02C9802F462}">
            <xm:f>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Detail'!#REF!+'D:\Finance\Work\Reports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C673C3A7-0A46-4E22-827C-2292093626A4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A4C4B3B5-AABF-4A53-84DF-0245E3DF9905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12FF244-D463-497D-8E46-C50FA4CFF072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6E8FF9F7-0004-407A-8D83-CC3C68FC31A3}">
            <xm:f>'D:\Finance\Work\Reports &amp; Surveys\Cost Analysis\Cost Analysis - 2012-2013\Received from Colleges\Pensacola\Original\[Copy of cost analysis report 12-13 Pensacola State and Admin Cost.xlsx]CA2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165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1519645.4000000004</v>
      </c>
      <c r="H8" s="10"/>
      <c r="I8" s="90">
        <v>854512.36</v>
      </c>
      <c r="J8" s="90">
        <v>665133.04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81586.539999999994</v>
      </c>
      <c r="H10" s="17" t="s">
        <v>15</v>
      </c>
      <c r="I10" s="91">
        <v>81586.539999999994</v>
      </c>
      <c r="J10" s="91"/>
      <c r="K10" s="90">
        <v>81586.539999999994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606288.23</v>
      </c>
      <c r="H11" s="17" t="s">
        <v>15</v>
      </c>
      <c r="I11" s="91">
        <v>606288.23</v>
      </c>
      <c r="J11" s="91"/>
      <c r="K11" s="90">
        <v>606288.23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/>
      <c r="H13" s="17"/>
      <c r="I13" s="91"/>
      <c r="J13" s="91"/>
      <c r="K13" s="90">
        <v>0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396977.64</v>
      </c>
      <c r="H14" s="17" t="s">
        <v>24</v>
      </c>
      <c r="I14" s="91"/>
      <c r="J14" s="91">
        <v>396977.64</v>
      </c>
      <c r="K14" s="90">
        <v>396977.64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166637.59</v>
      </c>
      <c r="H15" s="17" t="s">
        <v>15</v>
      </c>
      <c r="I15" s="91">
        <v>166637.59</v>
      </c>
      <c r="J15" s="91"/>
      <c r="K15" s="90">
        <v>166637.59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268155.40000000002</v>
      </c>
      <c r="H18" s="17" t="s">
        <v>24</v>
      </c>
      <c r="I18" s="91"/>
      <c r="J18" s="91">
        <v>268155.40000000002</v>
      </c>
      <c r="K18" s="90">
        <v>268155.40000000002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1758714.95</v>
      </c>
      <c r="H25" s="10"/>
      <c r="I25" s="90">
        <v>1316700.08</v>
      </c>
      <c r="J25" s="90">
        <v>442014.87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284294.48</v>
      </c>
      <c r="H26" s="17" t="s">
        <v>15</v>
      </c>
      <c r="I26" s="91">
        <v>284294.48</v>
      </c>
      <c r="J26" s="91"/>
      <c r="K26" s="90">
        <v>284294.48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1324995.4099999999</v>
      </c>
      <c r="H30" s="17" t="s">
        <v>59</v>
      </c>
      <c r="I30" s="91">
        <v>1032405.6</v>
      </c>
      <c r="J30" s="89">
        <v>292589.81</v>
      </c>
      <c r="K30" s="90">
        <v>1324995.4099999999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149425.06</v>
      </c>
      <c r="H40" s="17" t="s">
        <v>24</v>
      </c>
      <c r="I40" s="91"/>
      <c r="J40" s="91">
        <v>149425.06</v>
      </c>
      <c r="K40" s="90">
        <v>149425.06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4418586.1500000004</v>
      </c>
      <c r="H42" s="10"/>
      <c r="I42" s="90">
        <v>1157929.8900000001</v>
      </c>
      <c r="J42" s="90">
        <v>3260656.26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268380.63</v>
      </c>
      <c r="H43" s="17" t="s">
        <v>24</v>
      </c>
      <c r="I43" s="91"/>
      <c r="J43" s="91">
        <v>268380.63</v>
      </c>
      <c r="K43" s="90">
        <v>268380.63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943194.92</v>
      </c>
      <c r="H44" s="17" t="s">
        <v>24</v>
      </c>
      <c r="I44" s="91"/>
      <c r="J44" s="91">
        <v>943194.92</v>
      </c>
      <c r="K44" s="90">
        <v>943194.92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574907.31000000006</v>
      </c>
      <c r="H47" s="17" t="s">
        <v>15</v>
      </c>
      <c r="I47" s="91">
        <v>574907.31000000006</v>
      </c>
      <c r="J47" s="91"/>
      <c r="K47" s="90">
        <v>574907.31000000006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222226.31</v>
      </c>
      <c r="H48" s="17" t="s">
        <v>24</v>
      </c>
      <c r="I48" s="91"/>
      <c r="J48" s="91">
        <v>222226.31</v>
      </c>
      <c r="K48" s="90">
        <v>222226.31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536075.72</v>
      </c>
      <c r="H49" s="17" t="s">
        <v>15</v>
      </c>
      <c r="I49" s="91">
        <v>536075.72</v>
      </c>
      <c r="J49" s="91"/>
      <c r="K49" s="90">
        <v>536075.72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1496345.98</v>
      </c>
      <c r="H55" s="17" t="s">
        <v>24</v>
      </c>
      <c r="I55" s="91"/>
      <c r="J55" s="91">
        <v>1496345.98</v>
      </c>
      <c r="K55" s="90">
        <v>1496345.98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46946.86</v>
      </c>
      <c r="H61" s="17" t="s">
        <v>15</v>
      </c>
      <c r="I61" s="91">
        <v>46946.86</v>
      </c>
      <c r="J61" s="91"/>
      <c r="K61" s="90">
        <v>46946.86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204798.27</v>
      </c>
      <c r="H62" s="17" t="s">
        <v>24</v>
      </c>
      <c r="I62" s="91"/>
      <c r="J62" s="91">
        <v>204798.27</v>
      </c>
      <c r="K62" s="90">
        <v>204798.27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125710.15</v>
      </c>
      <c r="H63" s="17" t="s">
        <v>24</v>
      </c>
      <c r="I63" s="91"/>
      <c r="J63" s="91">
        <v>125710.15</v>
      </c>
      <c r="K63" s="90">
        <v>125710.15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34070.36</v>
      </c>
      <c r="H66" s="10"/>
      <c r="I66" s="90">
        <v>34070.36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34070.36</v>
      </c>
      <c r="H67" s="17" t="s">
        <v>15</v>
      </c>
      <c r="I67" s="91">
        <v>34070.36</v>
      </c>
      <c r="J67" s="91"/>
      <c r="K67" s="90">
        <v>34070.36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1591411.57</v>
      </c>
      <c r="H70" s="10"/>
      <c r="I70" s="90">
        <v>565985.12</v>
      </c>
      <c r="J70" s="90">
        <v>1025426.45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826346.17</v>
      </c>
      <c r="H72" s="17" t="s">
        <v>59</v>
      </c>
      <c r="I72" s="91">
        <v>565985.12</v>
      </c>
      <c r="J72" s="91">
        <v>260361.05</v>
      </c>
      <c r="K72" s="90">
        <v>826346.16999999993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765065.4</v>
      </c>
      <c r="H73" s="17" t="s">
        <v>24</v>
      </c>
      <c r="I73" s="91"/>
      <c r="J73" s="91">
        <v>765065.4</v>
      </c>
      <c r="K73" s="90">
        <v>765065.4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9322428.4300000016</v>
      </c>
      <c r="H76" s="26"/>
      <c r="I76" s="94">
        <v>3929197.81</v>
      </c>
      <c r="J76" s="94">
        <v>5393230.6200000001</v>
      </c>
      <c r="K76" s="90">
        <v>9322428.4299999997</v>
      </c>
      <c r="L76" s="27"/>
    </row>
    <row r="77" spans="1:12" ht="15.75" x14ac:dyDescent="0.25">
      <c r="F77" s="83" t="s">
        <v>200</v>
      </c>
      <c r="G77" s="95">
        <v>9322428.4299999997</v>
      </c>
      <c r="H77" s="14"/>
      <c r="I77" s="85">
        <v>0.42147792707699011</v>
      </c>
      <c r="J77" s="85">
        <v>0.57852207292300972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49547691.770000003</v>
      </c>
      <c r="J83" s="87">
        <v>7.9301329075818619E-2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055" priority="119" operator="notEqual">
      <formula>G15</formula>
    </cfRule>
    <cfRule type="cellIs" dxfId="1054" priority="120" operator="equal">
      <formula>G15</formula>
    </cfRule>
  </conditionalFormatting>
  <conditionalFormatting sqref="K16">
    <cfRule type="cellIs" dxfId="1053" priority="117" operator="notEqual">
      <formula>G16</formula>
    </cfRule>
    <cfRule type="cellIs" dxfId="1052" priority="118" operator="equal">
      <formula>G16</formula>
    </cfRule>
  </conditionalFormatting>
  <conditionalFormatting sqref="K17">
    <cfRule type="cellIs" dxfId="1051" priority="115" operator="notEqual">
      <formula>G17</formula>
    </cfRule>
    <cfRule type="cellIs" dxfId="1050" priority="116" operator="equal">
      <formula>G17</formula>
    </cfRule>
  </conditionalFormatting>
  <conditionalFormatting sqref="K18">
    <cfRule type="cellIs" dxfId="1049" priority="113" operator="notEqual">
      <formula>G18</formula>
    </cfRule>
    <cfRule type="cellIs" dxfId="1048" priority="114" operator="equal">
      <formula>G18</formula>
    </cfRule>
  </conditionalFormatting>
  <conditionalFormatting sqref="K19">
    <cfRule type="cellIs" dxfId="1047" priority="111" operator="notEqual">
      <formula>G19</formula>
    </cfRule>
    <cfRule type="cellIs" dxfId="1046" priority="112" operator="equal">
      <formula>G19</formula>
    </cfRule>
  </conditionalFormatting>
  <conditionalFormatting sqref="K20">
    <cfRule type="cellIs" dxfId="1045" priority="109" operator="notEqual">
      <formula>G20</formula>
    </cfRule>
    <cfRule type="cellIs" dxfId="1044" priority="110" operator="equal">
      <formula>G20</formula>
    </cfRule>
  </conditionalFormatting>
  <conditionalFormatting sqref="K21">
    <cfRule type="cellIs" dxfId="1043" priority="107" operator="notEqual">
      <formula>G21</formula>
    </cfRule>
    <cfRule type="cellIs" dxfId="1042" priority="108" operator="equal">
      <formula>G21</formula>
    </cfRule>
  </conditionalFormatting>
  <conditionalFormatting sqref="K22">
    <cfRule type="cellIs" dxfId="1041" priority="105" operator="notEqual">
      <formula>G22</formula>
    </cfRule>
    <cfRule type="cellIs" dxfId="1040" priority="106" operator="equal">
      <formula>G22</formula>
    </cfRule>
  </conditionalFormatting>
  <conditionalFormatting sqref="K23">
    <cfRule type="cellIs" dxfId="1039" priority="103" operator="notEqual">
      <formula>G23</formula>
    </cfRule>
    <cfRule type="cellIs" dxfId="1038" priority="104" operator="equal">
      <formula>G23</formula>
    </cfRule>
  </conditionalFormatting>
  <conditionalFormatting sqref="K24">
    <cfRule type="cellIs" dxfId="1037" priority="101" operator="notEqual">
      <formula>G24</formula>
    </cfRule>
    <cfRule type="cellIs" dxfId="1036" priority="102" operator="equal">
      <formula>G24</formula>
    </cfRule>
  </conditionalFormatting>
  <conditionalFormatting sqref="K26">
    <cfRule type="cellIs" dxfId="1035" priority="99" operator="notEqual">
      <formula>G26</formula>
    </cfRule>
    <cfRule type="cellIs" dxfId="1034" priority="100" operator="equal">
      <formula>G26</formula>
    </cfRule>
  </conditionalFormatting>
  <conditionalFormatting sqref="K27">
    <cfRule type="cellIs" dxfId="1033" priority="97" operator="notEqual">
      <formula>G27</formula>
    </cfRule>
    <cfRule type="cellIs" dxfId="1032" priority="98" operator="equal">
      <formula>G27</formula>
    </cfRule>
  </conditionalFormatting>
  <conditionalFormatting sqref="K28">
    <cfRule type="cellIs" dxfId="1031" priority="95" operator="notEqual">
      <formula>G28</formula>
    </cfRule>
    <cfRule type="cellIs" dxfId="1030" priority="96" operator="equal">
      <formula>G28</formula>
    </cfRule>
  </conditionalFormatting>
  <conditionalFormatting sqref="K29">
    <cfRule type="cellIs" dxfId="1029" priority="93" operator="notEqual">
      <formula>G29</formula>
    </cfRule>
    <cfRule type="cellIs" dxfId="1028" priority="94" operator="equal">
      <formula>G29</formula>
    </cfRule>
  </conditionalFormatting>
  <conditionalFormatting sqref="K30">
    <cfRule type="cellIs" dxfId="1027" priority="91" operator="notEqual">
      <formula>G30</formula>
    </cfRule>
    <cfRule type="cellIs" dxfId="1026" priority="92" operator="equal">
      <formula>G30</formula>
    </cfRule>
  </conditionalFormatting>
  <conditionalFormatting sqref="K31">
    <cfRule type="cellIs" dxfId="1025" priority="89" operator="notEqual">
      <formula>G31</formula>
    </cfRule>
    <cfRule type="cellIs" dxfId="1024" priority="90" operator="equal">
      <formula>G31</formula>
    </cfRule>
  </conditionalFormatting>
  <conditionalFormatting sqref="K32">
    <cfRule type="cellIs" dxfId="1023" priority="87" operator="notEqual">
      <formula>G32</formula>
    </cfRule>
    <cfRule type="cellIs" dxfId="1022" priority="88" operator="equal">
      <formula>G32</formula>
    </cfRule>
  </conditionalFormatting>
  <conditionalFormatting sqref="K33">
    <cfRule type="cellIs" dxfId="1021" priority="85" operator="notEqual">
      <formula>G33</formula>
    </cfRule>
    <cfRule type="cellIs" dxfId="1020" priority="86" operator="equal">
      <formula>G33</formula>
    </cfRule>
  </conditionalFormatting>
  <conditionalFormatting sqref="K34">
    <cfRule type="cellIs" dxfId="1019" priority="83" operator="notEqual">
      <formula>G34</formula>
    </cfRule>
    <cfRule type="cellIs" dxfId="1018" priority="84" operator="equal">
      <formula>G34</formula>
    </cfRule>
  </conditionalFormatting>
  <conditionalFormatting sqref="K35">
    <cfRule type="cellIs" dxfId="1017" priority="81" operator="notEqual">
      <formula>G35</formula>
    </cfRule>
    <cfRule type="cellIs" dxfId="1016" priority="82" operator="equal">
      <formula>G35</formula>
    </cfRule>
  </conditionalFormatting>
  <conditionalFormatting sqref="K36">
    <cfRule type="cellIs" dxfId="1015" priority="79" operator="notEqual">
      <formula>G36</formula>
    </cfRule>
    <cfRule type="cellIs" dxfId="1014" priority="80" operator="equal">
      <formula>G36</formula>
    </cfRule>
  </conditionalFormatting>
  <conditionalFormatting sqref="K37">
    <cfRule type="cellIs" dxfId="1013" priority="77" operator="notEqual">
      <formula>G37</formula>
    </cfRule>
    <cfRule type="cellIs" dxfId="1012" priority="78" operator="equal">
      <formula>G37</formula>
    </cfRule>
  </conditionalFormatting>
  <conditionalFormatting sqref="K38">
    <cfRule type="cellIs" dxfId="1011" priority="75" operator="notEqual">
      <formula>G38</formula>
    </cfRule>
    <cfRule type="cellIs" dxfId="1010" priority="76" operator="equal">
      <formula>G38</formula>
    </cfRule>
  </conditionalFormatting>
  <conditionalFormatting sqref="K39">
    <cfRule type="cellIs" dxfId="1009" priority="73" operator="notEqual">
      <formula>G39</formula>
    </cfRule>
    <cfRule type="cellIs" dxfId="1008" priority="74" operator="equal">
      <formula>G39</formula>
    </cfRule>
  </conditionalFormatting>
  <conditionalFormatting sqref="K40">
    <cfRule type="cellIs" dxfId="1007" priority="71" operator="notEqual">
      <formula>G40</formula>
    </cfRule>
    <cfRule type="cellIs" dxfId="1006" priority="72" operator="equal">
      <formula>G40</formula>
    </cfRule>
  </conditionalFormatting>
  <conditionalFormatting sqref="K41">
    <cfRule type="cellIs" dxfId="1005" priority="69" operator="notEqual">
      <formula>G41</formula>
    </cfRule>
    <cfRule type="cellIs" dxfId="1004" priority="70" operator="equal">
      <formula>G41</formula>
    </cfRule>
  </conditionalFormatting>
  <conditionalFormatting sqref="K43">
    <cfRule type="cellIs" dxfId="1003" priority="67" operator="notEqual">
      <formula>G43</formula>
    </cfRule>
    <cfRule type="cellIs" dxfId="1002" priority="68" operator="equal">
      <formula>G43</formula>
    </cfRule>
  </conditionalFormatting>
  <conditionalFormatting sqref="K44">
    <cfRule type="cellIs" dxfId="1001" priority="65" operator="notEqual">
      <formula>G44</formula>
    </cfRule>
    <cfRule type="cellIs" dxfId="1000" priority="66" operator="equal">
      <formula>G44</formula>
    </cfRule>
  </conditionalFormatting>
  <conditionalFormatting sqref="K45">
    <cfRule type="cellIs" dxfId="999" priority="63" operator="notEqual">
      <formula>G45</formula>
    </cfRule>
    <cfRule type="cellIs" dxfId="998" priority="64" operator="equal">
      <formula>G45</formula>
    </cfRule>
  </conditionalFormatting>
  <conditionalFormatting sqref="K46">
    <cfRule type="cellIs" dxfId="997" priority="61" operator="notEqual">
      <formula>G46</formula>
    </cfRule>
    <cfRule type="cellIs" dxfId="996" priority="62" operator="equal">
      <formula>G46</formula>
    </cfRule>
  </conditionalFormatting>
  <conditionalFormatting sqref="K47">
    <cfRule type="cellIs" dxfId="995" priority="59" operator="notEqual">
      <formula>G47</formula>
    </cfRule>
    <cfRule type="cellIs" dxfId="994" priority="60" operator="equal">
      <formula>G47</formula>
    </cfRule>
  </conditionalFormatting>
  <conditionalFormatting sqref="K48">
    <cfRule type="cellIs" dxfId="993" priority="57" operator="notEqual">
      <formula>G48</formula>
    </cfRule>
    <cfRule type="cellIs" dxfId="992" priority="58" operator="equal">
      <formula>G48</formula>
    </cfRule>
  </conditionalFormatting>
  <conditionalFormatting sqref="K49">
    <cfRule type="cellIs" dxfId="991" priority="55" operator="notEqual">
      <formula>G49</formula>
    </cfRule>
    <cfRule type="cellIs" dxfId="990" priority="56" operator="equal">
      <formula>G49</formula>
    </cfRule>
  </conditionalFormatting>
  <conditionalFormatting sqref="K50">
    <cfRule type="cellIs" dxfId="989" priority="53" operator="notEqual">
      <formula>G50</formula>
    </cfRule>
    <cfRule type="cellIs" dxfId="988" priority="54" operator="equal">
      <formula>G50</formula>
    </cfRule>
  </conditionalFormatting>
  <conditionalFormatting sqref="K51">
    <cfRule type="cellIs" dxfId="987" priority="51" operator="notEqual">
      <formula>G51</formula>
    </cfRule>
    <cfRule type="cellIs" dxfId="986" priority="52" operator="equal">
      <formula>G51</formula>
    </cfRule>
  </conditionalFormatting>
  <conditionalFormatting sqref="K52">
    <cfRule type="cellIs" dxfId="985" priority="49" operator="notEqual">
      <formula>G52</formula>
    </cfRule>
    <cfRule type="cellIs" dxfId="984" priority="50" operator="equal">
      <formula>G52</formula>
    </cfRule>
  </conditionalFormatting>
  <conditionalFormatting sqref="K53">
    <cfRule type="cellIs" dxfId="983" priority="47" operator="notEqual">
      <formula>G53</formula>
    </cfRule>
    <cfRule type="cellIs" dxfId="982" priority="48" operator="equal">
      <formula>G53</formula>
    </cfRule>
  </conditionalFormatting>
  <conditionalFormatting sqref="K54">
    <cfRule type="cellIs" dxfId="981" priority="45" operator="notEqual">
      <formula>G54</formula>
    </cfRule>
    <cfRule type="cellIs" dxfId="980" priority="46" operator="equal">
      <formula>G54</formula>
    </cfRule>
  </conditionalFormatting>
  <conditionalFormatting sqref="K55">
    <cfRule type="cellIs" dxfId="979" priority="43" operator="notEqual">
      <formula>G55</formula>
    </cfRule>
    <cfRule type="cellIs" dxfId="978" priority="44" operator="equal">
      <formula>G55</formula>
    </cfRule>
  </conditionalFormatting>
  <conditionalFormatting sqref="K56">
    <cfRule type="cellIs" dxfId="977" priority="41" operator="notEqual">
      <formula>G56</formula>
    </cfRule>
    <cfRule type="cellIs" dxfId="976" priority="42" operator="equal">
      <formula>G56</formula>
    </cfRule>
  </conditionalFormatting>
  <conditionalFormatting sqref="K57">
    <cfRule type="cellIs" dxfId="975" priority="39" operator="notEqual">
      <formula>G57</formula>
    </cfRule>
    <cfRule type="cellIs" dxfId="974" priority="40" operator="equal">
      <formula>G57</formula>
    </cfRule>
  </conditionalFormatting>
  <conditionalFormatting sqref="K58">
    <cfRule type="cellIs" dxfId="973" priority="37" operator="notEqual">
      <formula>G58</formula>
    </cfRule>
    <cfRule type="cellIs" dxfId="972" priority="38" operator="equal">
      <formula>G58</formula>
    </cfRule>
  </conditionalFormatting>
  <conditionalFormatting sqref="K59">
    <cfRule type="cellIs" dxfId="971" priority="35" operator="notEqual">
      <formula>G59</formula>
    </cfRule>
    <cfRule type="cellIs" dxfId="970" priority="36" operator="equal">
      <formula>G59</formula>
    </cfRule>
  </conditionalFormatting>
  <conditionalFormatting sqref="K60">
    <cfRule type="cellIs" dxfId="969" priority="33" operator="notEqual">
      <formula>G60</formula>
    </cfRule>
    <cfRule type="cellIs" dxfId="968" priority="34" operator="equal">
      <formula>G60</formula>
    </cfRule>
  </conditionalFormatting>
  <conditionalFormatting sqref="K61">
    <cfRule type="cellIs" dxfId="967" priority="31" operator="notEqual">
      <formula>G61</formula>
    </cfRule>
    <cfRule type="cellIs" dxfId="966" priority="32" operator="equal">
      <formula>G61</formula>
    </cfRule>
  </conditionalFormatting>
  <conditionalFormatting sqref="K62">
    <cfRule type="cellIs" dxfId="965" priority="29" operator="notEqual">
      <formula>G62</formula>
    </cfRule>
    <cfRule type="cellIs" dxfId="964" priority="30" operator="equal">
      <formula>G62</formula>
    </cfRule>
  </conditionalFormatting>
  <conditionalFormatting sqref="K63">
    <cfRule type="cellIs" dxfId="963" priority="27" operator="notEqual">
      <formula>G63</formula>
    </cfRule>
    <cfRule type="cellIs" dxfId="962" priority="28" operator="equal">
      <formula>G63</formula>
    </cfRule>
  </conditionalFormatting>
  <conditionalFormatting sqref="K67">
    <cfRule type="cellIs" dxfId="961" priority="25" operator="notEqual">
      <formula>G67</formula>
    </cfRule>
    <cfRule type="cellIs" dxfId="960" priority="26" operator="equal">
      <formula>G67</formula>
    </cfRule>
  </conditionalFormatting>
  <conditionalFormatting sqref="K68">
    <cfRule type="cellIs" dxfId="959" priority="23" operator="notEqual">
      <formula>G68</formula>
    </cfRule>
    <cfRule type="cellIs" dxfId="958" priority="24" operator="equal">
      <formula>G68</formula>
    </cfRule>
  </conditionalFormatting>
  <conditionalFormatting sqref="K69">
    <cfRule type="cellIs" dxfId="957" priority="21" operator="notEqual">
      <formula>G69</formula>
    </cfRule>
    <cfRule type="cellIs" dxfId="956" priority="22" operator="equal">
      <formula>G69</formula>
    </cfRule>
  </conditionalFormatting>
  <conditionalFormatting sqref="K71">
    <cfRule type="cellIs" dxfId="955" priority="19" operator="notEqual">
      <formula>G71</formula>
    </cfRule>
    <cfRule type="cellIs" dxfId="954" priority="20" operator="equal">
      <formula>G71</formula>
    </cfRule>
  </conditionalFormatting>
  <conditionalFormatting sqref="K72">
    <cfRule type="cellIs" dxfId="953" priority="17" operator="notEqual">
      <formula>G72</formula>
    </cfRule>
    <cfRule type="cellIs" dxfId="952" priority="18" operator="equal">
      <formula>G72</formula>
    </cfRule>
  </conditionalFormatting>
  <conditionalFormatting sqref="K73">
    <cfRule type="cellIs" dxfId="951" priority="15" operator="notEqual">
      <formula>G73</formula>
    </cfRule>
    <cfRule type="cellIs" dxfId="950" priority="16" operator="equal">
      <formula>G73</formula>
    </cfRule>
  </conditionalFormatting>
  <conditionalFormatting sqref="K76">
    <cfRule type="cellIs" dxfId="949" priority="13" operator="notEqual">
      <formula>G76</formula>
    </cfRule>
    <cfRule type="cellIs" dxfId="948" priority="14" operator="equal">
      <formula>G76</formula>
    </cfRule>
  </conditionalFormatting>
  <conditionalFormatting sqref="K9">
    <cfRule type="cellIs" dxfId="947" priority="131" operator="notEqual">
      <formula>G9</formula>
    </cfRule>
    <cfRule type="cellIs" dxfId="946" priority="132" operator="equal">
      <formula>G9</formula>
    </cfRule>
  </conditionalFormatting>
  <conditionalFormatting sqref="K10">
    <cfRule type="cellIs" dxfId="945" priority="129" operator="notEqual">
      <formula>G10</formula>
    </cfRule>
    <cfRule type="cellIs" dxfId="944" priority="130" operator="equal">
      <formula>G10</formula>
    </cfRule>
  </conditionalFormatting>
  <conditionalFormatting sqref="K11">
    <cfRule type="cellIs" dxfId="943" priority="127" operator="notEqual">
      <formula>G11</formula>
    </cfRule>
    <cfRule type="cellIs" dxfId="942" priority="128" operator="equal">
      <formula>G11</formula>
    </cfRule>
  </conditionalFormatting>
  <conditionalFormatting sqref="K12">
    <cfRule type="cellIs" dxfId="941" priority="125" operator="notEqual">
      <formula>G12</formula>
    </cfRule>
    <cfRule type="cellIs" dxfId="940" priority="126" operator="equal">
      <formula>G12</formula>
    </cfRule>
  </conditionalFormatting>
  <conditionalFormatting sqref="K13">
    <cfRule type="cellIs" dxfId="939" priority="123" operator="notEqual">
      <formula>G13</formula>
    </cfRule>
    <cfRule type="cellIs" dxfId="938" priority="124" operator="equal">
      <formula>G13</formula>
    </cfRule>
  </conditionalFormatting>
  <conditionalFormatting sqref="K14">
    <cfRule type="cellIs" dxfId="937" priority="121" operator="notEqual">
      <formula>G14</formula>
    </cfRule>
    <cfRule type="cellIs" dxfId="936" priority="122" operator="equal">
      <formula>G14</formula>
    </cfRule>
  </conditionalFormatting>
  <conditionalFormatting sqref="G76">
    <cfRule type="cellIs" dxfId="935" priority="11" operator="notEqual">
      <formula>$G$77</formula>
    </cfRule>
    <cfRule type="cellIs" dxfId="93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884D8C4A-D18B-48F6-9826-7CE5FE642CB0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FA03414C-0749-49C2-A74D-8441EFB5AF42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A207205-18D4-4DB1-856E-4A5CF39F9907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0FB7956D-08B7-4A01-8FF0-2D63898E57BF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0BEBB77-53A0-4080-A6A6-F58902D5186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D105C135-381E-4F8D-ADFD-E8399E03892A}">
            <xm:f>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Detail'!#REF!+'D:\Finance\Work\Reports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A4141F6-6B05-4C76-9C8B-8B9481752AA4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DCD66047-4E5A-4B4E-86D9-1F0EF93D7286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97A5DE3A-263B-4ADD-87BF-9BB6836C4373}">
            <xm:f>'D:\Finance\Work\Reports &amp; Surveys\Cost Analysis\Cost Analysis - 2012-2013\Received from Colleges\Polk\Original\[21 Polk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976B260-D940-4730-AB9C-7A88053EDCB8}">
            <xm:f>'D:\Finance\Work\Reports &amp; Surveys\Cost Analysis\Cost Analysis - 2012-2013\Received from Colleges\Polk\Original\[21 Polk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166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1707062.22</v>
      </c>
      <c r="H8" s="10"/>
      <c r="I8" s="90">
        <v>1166512.01</v>
      </c>
      <c r="J8" s="90">
        <v>540550.21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28054.400000000001</v>
      </c>
      <c r="H10" s="17" t="s">
        <v>15</v>
      </c>
      <c r="I10" s="91">
        <v>28054.400000000001</v>
      </c>
      <c r="J10" s="91"/>
      <c r="K10" s="90">
        <v>28054.400000000001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688926.69</v>
      </c>
      <c r="H11" s="17" t="s">
        <v>15</v>
      </c>
      <c r="I11" s="91">
        <v>688926.69</v>
      </c>
      <c r="J11" s="91"/>
      <c r="K11" s="90">
        <v>688926.69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291110</v>
      </c>
      <c r="H13" s="17" t="s">
        <v>15</v>
      </c>
      <c r="I13" s="91">
        <v>291110</v>
      </c>
      <c r="J13" s="91"/>
      <c r="K13" s="90">
        <v>291110</v>
      </c>
      <c r="L13" s="18"/>
    </row>
    <row r="14" spans="1:12" ht="15.75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273651.07</v>
      </c>
      <c r="H14" s="17" t="s">
        <v>24</v>
      </c>
      <c r="I14" s="91"/>
      <c r="J14" s="91">
        <v>273651.07</v>
      </c>
      <c r="K14" s="90">
        <v>273651.07</v>
      </c>
      <c r="L14" s="80" t="s">
        <v>229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266899.14</v>
      </c>
      <c r="H18" s="17" t="s">
        <v>24</v>
      </c>
      <c r="I18" s="91"/>
      <c r="J18" s="91">
        <v>266899.14</v>
      </c>
      <c r="K18" s="90">
        <v>266899.14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131821.62</v>
      </c>
      <c r="H19" s="17" t="s">
        <v>15</v>
      </c>
      <c r="I19" s="92">
        <v>131821.62</v>
      </c>
      <c r="J19" s="92"/>
      <c r="K19" s="90">
        <v>131821.62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26599.3</v>
      </c>
      <c r="H20" s="17" t="s">
        <v>15</v>
      </c>
      <c r="I20" s="91">
        <v>26599.3</v>
      </c>
      <c r="J20" s="91"/>
      <c r="K20" s="90">
        <v>26599.3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2109104.64</v>
      </c>
      <c r="H25" s="10"/>
      <c r="I25" s="90">
        <v>1979419.3</v>
      </c>
      <c r="J25" s="90">
        <v>129685.34</v>
      </c>
      <c r="K25" s="90"/>
      <c r="L25" s="15"/>
    </row>
    <row r="26" spans="1:12" ht="15.75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2109104.64</v>
      </c>
      <c r="H26" s="17" t="s">
        <v>59</v>
      </c>
      <c r="I26" s="91">
        <v>1979419.3</v>
      </c>
      <c r="J26" s="91">
        <v>129685.34</v>
      </c>
      <c r="K26" s="90">
        <v>2109104.64</v>
      </c>
      <c r="L26" s="80" t="s">
        <v>331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3013542.93</v>
      </c>
      <c r="H42" s="10"/>
      <c r="I42" s="90">
        <v>1000596.5800000001</v>
      </c>
      <c r="J42" s="90">
        <v>2012946.35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2435929.16</v>
      </c>
      <c r="H43" s="17" t="s">
        <v>59</v>
      </c>
      <c r="I43" s="91">
        <v>487185.83</v>
      </c>
      <c r="J43" s="91">
        <v>1948743.33</v>
      </c>
      <c r="K43" s="90">
        <v>2435929.16</v>
      </c>
      <c r="L43" s="80" t="s">
        <v>272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513410.75</v>
      </c>
      <c r="H47" s="17" t="s">
        <v>15</v>
      </c>
      <c r="I47" s="91">
        <v>513410.75</v>
      </c>
      <c r="J47" s="91"/>
      <c r="K47" s="90">
        <v>513410.75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/>
      <c r="H49" s="17"/>
      <c r="I49" s="91"/>
      <c r="J49" s="91"/>
      <c r="K49" s="90">
        <v>0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60111.519999999997</v>
      </c>
      <c r="H50" s="17" t="s">
        <v>24</v>
      </c>
      <c r="I50" s="91"/>
      <c r="J50" s="91">
        <v>60111.519999999997</v>
      </c>
      <c r="K50" s="90">
        <v>60111.519999999997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4091.5</v>
      </c>
      <c r="H57" s="17" t="s">
        <v>24</v>
      </c>
      <c r="I57" s="91"/>
      <c r="J57" s="91">
        <v>4091.5</v>
      </c>
      <c r="K57" s="90">
        <v>4091.5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785886.76</v>
      </c>
      <c r="H70" s="10"/>
      <c r="I70" s="90">
        <v>173827.52</v>
      </c>
      <c r="J70" s="90">
        <v>612059.24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347655.05</v>
      </c>
      <c r="H72" s="17" t="s">
        <v>59</v>
      </c>
      <c r="I72" s="91">
        <v>173827.52</v>
      </c>
      <c r="J72" s="91">
        <v>173827.53</v>
      </c>
      <c r="K72" s="90">
        <v>347655.05</v>
      </c>
      <c r="L72" s="18" t="s">
        <v>332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438231.71</v>
      </c>
      <c r="H73" s="17" t="s">
        <v>24</v>
      </c>
      <c r="I73" s="91"/>
      <c r="J73" s="91">
        <v>438231.71</v>
      </c>
      <c r="K73" s="90">
        <v>438231.71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7615596.5500000007</v>
      </c>
      <c r="H76" s="119"/>
      <c r="I76" s="94">
        <v>4320355.41</v>
      </c>
      <c r="J76" s="94">
        <v>3295241.1399999997</v>
      </c>
      <c r="K76" s="90">
        <v>7615596.5499999998</v>
      </c>
      <c r="L76" s="27"/>
    </row>
    <row r="77" spans="1:12" ht="15.75" x14ac:dyDescent="0.25">
      <c r="F77" s="83" t="s">
        <v>200</v>
      </c>
      <c r="G77" s="95">
        <v>7615596.5499999998</v>
      </c>
      <c r="H77" s="14"/>
      <c r="I77" s="120">
        <v>0.56730360932788648</v>
      </c>
      <c r="J77" s="120">
        <v>0.43269639067211346</v>
      </c>
      <c r="K77" s="29"/>
      <c r="L77" s="30"/>
    </row>
    <row r="78" spans="1:12" x14ac:dyDescent="0.25">
      <c r="G78" s="101">
        <f>G76-G77</f>
        <v>0</v>
      </c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32264587.910000004</v>
      </c>
      <c r="J83" s="87">
        <v>0.1339039389578244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923" priority="131" operator="notEqual">
      <formula>G9</formula>
    </cfRule>
    <cfRule type="cellIs" dxfId="922" priority="132" operator="equal">
      <formula>G9</formula>
    </cfRule>
  </conditionalFormatting>
  <conditionalFormatting sqref="K76">
    <cfRule type="cellIs" dxfId="921" priority="13" operator="notEqual">
      <formula>G76</formula>
    </cfRule>
    <cfRule type="cellIs" dxfId="920" priority="14" operator="equal">
      <formula>G76</formula>
    </cfRule>
  </conditionalFormatting>
  <conditionalFormatting sqref="K10">
    <cfRule type="cellIs" dxfId="919" priority="129" operator="notEqual">
      <formula>G10</formula>
    </cfRule>
    <cfRule type="cellIs" dxfId="918" priority="130" operator="equal">
      <formula>G10</formula>
    </cfRule>
  </conditionalFormatting>
  <conditionalFormatting sqref="K11">
    <cfRule type="cellIs" dxfId="917" priority="127" operator="notEqual">
      <formula>G11</formula>
    </cfRule>
    <cfRule type="cellIs" dxfId="916" priority="128" operator="equal">
      <formula>G11</formula>
    </cfRule>
  </conditionalFormatting>
  <conditionalFormatting sqref="K12">
    <cfRule type="cellIs" dxfId="915" priority="125" operator="notEqual">
      <formula>G12</formula>
    </cfRule>
    <cfRule type="cellIs" dxfId="914" priority="126" operator="equal">
      <formula>G12</formula>
    </cfRule>
  </conditionalFormatting>
  <conditionalFormatting sqref="K13">
    <cfRule type="cellIs" dxfId="913" priority="123" operator="notEqual">
      <formula>G13</formula>
    </cfRule>
    <cfRule type="cellIs" dxfId="912" priority="124" operator="equal">
      <formula>G13</formula>
    </cfRule>
  </conditionalFormatting>
  <conditionalFormatting sqref="K14">
    <cfRule type="cellIs" dxfId="911" priority="121" operator="notEqual">
      <formula>G14</formula>
    </cfRule>
    <cfRule type="cellIs" dxfId="910" priority="122" operator="equal">
      <formula>G14</formula>
    </cfRule>
  </conditionalFormatting>
  <conditionalFormatting sqref="K15">
    <cfRule type="cellIs" dxfId="909" priority="119" operator="notEqual">
      <formula>G15</formula>
    </cfRule>
    <cfRule type="cellIs" dxfId="908" priority="120" operator="equal">
      <formula>G15</formula>
    </cfRule>
  </conditionalFormatting>
  <conditionalFormatting sqref="K16">
    <cfRule type="cellIs" dxfId="907" priority="117" operator="notEqual">
      <formula>G16</formula>
    </cfRule>
    <cfRule type="cellIs" dxfId="906" priority="118" operator="equal">
      <formula>G16</formula>
    </cfRule>
  </conditionalFormatting>
  <conditionalFormatting sqref="K17">
    <cfRule type="cellIs" dxfId="905" priority="115" operator="notEqual">
      <formula>G17</formula>
    </cfRule>
    <cfRule type="cellIs" dxfId="904" priority="116" operator="equal">
      <formula>G17</formula>
    </cfRule>
  </conditionalFormatting>
  <conditionalFormatting sqref="K18">
    <cfRule type="cellIs" dxfId="903" priority="113" operator="notEqual">
      <formula>G18</formula>
    </cfRule>
    <cfRule type="cellIs" dxfId="902" priority="114" operator="equal">
      <formula>G18</formula>
    </cfRule>
  </conditionalFormatting>
  <conditionalFormatting sqref="K19">
    <cfRule type="cellIs" dxfId="901" priority="111" operator="notEqual">
      <formula>G19</formula>
    </cfRule>
    <cfRule type="cellIs" dxfId="900" priority="112" operator="equal">
      <formula>G19</formula>
    </cfRule>
  </conditionalFormatting>
  <conditionalFormatting sqref="K20">
    <cfRule type="cellIs" dxfId="899" priority="109" operator="notEqual">
      <formula>G20</formula>
    </cfRule>
    <cfRule type="cellIs" dxfId="898" priority="110" operator="equal">
      <formula>G20</formula>
    </cfRule>
  </conditionalFormatting>
  <conditionalFormatting sqref="K21">
    <cfRule type="cellIs" dxfId="897" priority="107" operator="notEqual">
      <formula>G21</formula>
    </cfRule>
    <cfRule type="cellIs" dxfId="896" priority="108" operator="equal">
      <formula>G21</formula>
    </cfRule>
  </conditionalFormatting>
  <conditionalFormatting sqref="K22">
    <cfRule type="cellIs" dxfId="895" priority="105" operator="notEqual">
      <formula>G22</formula>
    </cfRule>
    <cfRule type="cellIs" dxfId="894" priority="106" operator="equal">
      <formula>G22</formula>
    </cfRule>
  </conditionalFormatting>
  <conditionalFormatting sqref="K23">
    <cfRule type="cellIs" dxfId="893" priority="103" operator="notEqual">
      <formula>G23</formula>
    </cfRule>
    <cfRule type="cellIs" dxfId="892" priority="104" operator="equal">
      <formula>G23</formula>
    </cfRule>
  </conditionalFormatting>
  <conditionalFormatting sqref="K24">
    <cfRule type="cellIs" dxfId="891" priority="101" operator="notEqual">
      <formula>G24</formula>
    </cfRule>
    <cfRule type="cellIs" dxfId="890" priority="102" operator="equal">
      <formula>G24</formula>
    </cfRule>
  </conditionalFormatting>
  <conditionalFormatting sqref="K26">
    <cfRule type="cellIs" dxfId="889" priority="99" operator="notEqual">
      <formula>G26</formula>
    </cfRule>
    <cfRule type="cellIs" dxfId="888" priority="100" operator="equal">
      <formula>G26</formula>
    </cfRule>
  </conditionalFormatting>
  <conditionalFormatting sqref="K27">
    <cfRule type="cellIs" dxfId="887" priority="97" operator="notEqual">
      <formula>G27</formula>
    </cfRule>
    <cfRule type="cellIs" dxfId="886" priority="98" operator="equal">
      <formula>G27</formula>
    </cfRule>
  </conditionalFormatting>
  <conditionalFormatting sqref="K28">
    <cfRule type="cellIs" dxfId="885" priority="95" operator="notEqual">
      <formula>G28</formula>
    </cfRule>
    <cfRule type="cellIs" dxfId="884" priority="96" operator="equal">
      <formula>G28</formula>
    </cfRule>
  </conditionalFormatting>
  <conditionalFormatting sqref="K29">
    <cfRule type="cellIs" dxfId="883" priority="93" operator="notEqual">
      <formula>G29</formula>
    </cfRule>
    <cfRule type="cellIs" dxfId="882" priority="94" operator="equal">
      <formula>G29</formula>
    </cfRule>
  </conditionalFormatting>
  <conditionalFormatting sqref="K30">
    <cfRule type="cellIs" dxfId="881" priority="91" operator="notEqual">
      <formula>G30</formula>
    </cfRule>
    <cfRule type="cellIs" dxfId="880" priority="92" operator="equal">
      <formula>G30</formula>
    </cfRule>
  </conditionalFormatting>
  <conditionalFormatting sqref="K31">
    <cfRule type="cellIs" dxfId="879" priority="89" operator="notEqual">
      <formula>G31</formula>
    </cfRule>
    <cfRule type="cellIs" dxfId="878" priority="90" operator="equal">
      <formula>G31</formula>
    </cfRule>
  </conditionalFormatting>
  <conditionalFormatting sqref="K32">
    <cfRule type="cellIs" dxfId="877" priority="87" operator="notEqual">
      <formula>G32</formula>
    </cfRule>
    <cfRule type="cellIs" dxfId="876" priority="88" operator="equal">
      <formula>G32</formula>
    </cfRule>
  </conditionalFormatting>
  <conditionalFormatting sqref="K33">
    <cfRule type="cellIs" dxfId="875" priority="85" operator="notEqual">
      <formula>G33</formula>
    </cfRule>
    <cfRule type="cellIs" dxfId="874" priority="86" operator="equal">
      <formula>G33</formula>
    </cfRule>
  </conditionalFormatting>
  <conditionalFormatting sqref="K34">
    <cfRule type="cellIs" dxfId="873" priority="83" operator="notEqual">
      <formula>G34</formula>
    </cfRule>
    <cfRule type="cellIs" dxfId="872" priority="84" operator="equal">
      <formula>G34</formula>
    </cfRule>
  </conditionalFormatting>
  <conditionalFormatting sqref="K35">
    <cfRule type="cellIs" dxfId="871" priority="81" operator="notEqual">
      <formula>G35</formula>
    </cfRule>
    <cfRule type="cellIs" dxfId="870" priority="82" operator="equal">
      <formula>G35</formula>
    </cfRule>
  </conditionalFormatting>
  <conditionalFormatting sqref="K36">
    <cfRule type="cellIs" dxfId="869" priority="79" operator="notEqual">
      <formula>G36</formula>
    </cfRule>
    <cfRule type="cellIs" dxfId="868" priority="80" operator="equal">
      <formula>G36</formula>
    </cfRule>
  </conditionalFormatting>
  <conditionalFormatting sqref="K37">
    <cfRule type="cellIs" dxfId="867" priority="77" operator="notEqual">
      <formula>G37</formula>
    </cfRule>
    <cfRule type="cellIs" dxfId="866" priority="78" operator="equal">
      <formula>G37</formula>
    </cfRule>
  </conditionalFormatting>
  <conditionalFormatting sqref="K38">
    <cfRule type="cellIs" dxfId="865" priority="75" operator="notEqual">
      <formula>G38</formula>
    </cfRule>
    <cfRule type="cellIs" dxfId="864" priority="76" operator="equal">
      <formula>G38</formula>
    </cfRule>
  </conditionalFormatting>
  <conditionalFormatting sqref="K39">
    <cfRule type="cellIs" dxfId="863" priority="73" operator="notEqual">
      <formula>G39</formula>
    </cfRule>
    <cfRule type="cellIs" dxfId="862" priority="74" operator="equal">
      <formula>G39</formula>
    </cfRule>
  </conditionalFormatting>
  <conditionalFormatting sqref="K40">
    <cfRule type="cellIs" dxfId="861" priority="71" operator="notEqual">
      <formula>G40</formula>
    </cfRule>
    <cfRule type="cellIs" dxfId="860" priority="72" operator="equal">
      <formula>G40</formula>
    </cfRule>
  </conditionalFormatting>
  <conditionalFormatting sqref="K41">
    <cfRule type="cellIs" dxfId="859" priority="69" operator="notEqual">
      <formula>G41</formula>
    </cfRule>
    <cfRule type="cellIs" dxfId="858" priority="70" operator="equal">
      <formula>G41</formula>
    </cfRule>
  </conditionalFormatting>
  <conditionalFormatting sqref="K43">
    <cfRule type="cellIs" dxfId="857" priority="67" operator="notEqual">
      <formula>G43</formula>
    </cfRule>
    <cfRule type="cellIs" dxfId="856" priority="68" operator="equal">
      <formula>G43</formula>
    </cfRule>
  </conditionalFormatting>
  <conditionalFormatting sqref="K44">
    <cfRule type="cellIs" dxfId="855" priority="65" operator="notEqual">
      <formula>G44</formula>
    </cfRule>
    <cfRule type="cellIs" dxfId="854" priority="66" operator="equal">
      <formula>G44</formula>
    </cfRule>
  </conditionalFormatting>
  <conditionalFormatting sqref="K45">
    <cfRule type="cellIs" dxfId="853" priority="63" operator="notEqual">
      <formula>G45</formula>
    </cfRule>
    <cfRule type="cellIs" dxfId="852" priority="64" operator="equal">
      <formula>G45</formula>
    </cfRule>
  </conditionalFormatting>
  <conditionalFormatting sqref="K46">
    <cfRule type="cellIs" dxfId="851" priority="61" operator="notEqual">
      <formula>G46</formula>
    </cfRule>
    <cfRule type="cellIs" dxfId="850" priority="62" operator="equal">
      <formula>G46</formula>
    </cfRule>
  </conditionalFormatting>
  <conditionalFormatting sqref="K47">
    <cfRule type="cellIs" dxfId="849" priority="59" operator="notEqual">
      <formula>G47</formula>
    </cfRule>
    <cfRule type="cellIs" dxfId="848" priority="60" operator="equal">
      <formula>G47</formula>
    </cfRule>
  </conditionalFormatting>
  <conditionalFormatting sqref="K48">
    <cfRule type="cellIs" dxfId="847" priority="57" operator="notEqual">
      <formula>G48</formula>
    </cfRule>
    <cfRule type="cellIs" dxfId="846" priority="58" operator="equal">
      <formula>G48</formula>
    </cfRule>
  </conditionalFormatting>
  <conditionalFormatting sqref="K49">
    <cfRule type="cellIs" dxfId="845" priority="55" operator="notEqual">
      <formula>G49</formula>
    </cfRule>
    <cfRule type="cellIs" dxfId="844" priority="56" operator="equal">
      <formula>G49</formula>
    </cfRule>
  </conditionalFormatting>
  <conditionalFormatting sqref="K50">
    <cfRule type="cellIs" dxfId="843" priority="53" operator="notEqual">
      <formula>G50</formula>
    </cfRule>
    <cfRule type="cellIs" dxfId="842" priority="54" operator="equal">
      <formula>G50</formula>
    </cfRule>
  </conditionalFormatting>
  <conditionalFormatting sqref="K51">
    <cfRule type="cellIs" dxfId="841" priority="51" operator="notEqual">
      <formula>G51</formula>
    </cfRule>
    <cfRule type="cellIs" dxfId="840" priority="52" operator="equal">
      <formula>G51</formula>
    </cfRule>
  </conditionalFormatting>
  <conditionalFormatting sqref="K52">
    <cfRule type="cellIs" dxfId="839" priority="49" operator="notEqual">
      <formula>G52</formula>
    </cfRule>
    <cfRule type="cellIs" dxfId="838" priority="50" operator="equal">
      <formula>G52</formula>
    </cfRule>
  </conditionalFormatting>
  <conditionalFormatting sqref="K53">
    <cfRule type="cellIs" dxfId="837" priority="47" operator="notEqual">
      <formula>G53</formula>
    </cfRule>
    <cfRule type="cellIs" dxfId="836" priority="48" operator="equal">
      <formula>G53</formula>
    </cfRule>
  </conditionalFormatting>
  <conditionalFormatting sqref="K54">
    <cfRule type="cellIs" dxfId="835" priority="45" operator="notEqual">
      <formula>G54</formula>
    </cfRule>
    <cfRule type="cellIs" dxfId="834" priority="46" operator="equal">
      <formula>G54</formula>
    </cfRule>
  </conditionalFormatting>
  <conditionalFormatting sqref="K55">
    <cfRule type="cellIs" dxfId="833" priority="43" operator="notEqual">
      <formula>G55</formula>
    </cfRule>
    <cfRule type="cellIs" dxfId="832" priority="44" operator="equal">
      <formula>G55</formula>
    </cfRule>
  </conditionalFormatting>
  <conditionalFormatting sqref="K56">
    <cfRule type="cellIs" dxfId="831" priority="41" operator="notEqual">
      <formula>G56</formula>
    </cfRule>
    <cfRule type="cellIs" dxfId="830" priority="42" operator="equal">
      <formula>G56</formula>
    </cfRule>
  </conditionalFormatting>
  <conditionalFormatting sqref="K57">
    <cfRule type="cellIs" dxfId="829" priority="39" operator="notEqual">
      <formula>G57</formula>
    </cfRule>
    <cfRule type="cellIs" dxfId="828" priority="40" operator="equal">
      <formula>G57</formula>
    </cfRule>
  </conditionalFormatting>
  <conditionalFormatting sqref="K58">
    <cfRule type="cellIs" dxfId="827" priority="37" operator="notEqual">
      <formula>G58</formula>
    </cfRule>
    <cfRule type="cellIs" dxfId="826" priority="38" operator="equal">
      <formula>G58</formula>
    </cfRule>
  </conditionalFormatting>
  <conditionalFormatting sqref="K59">
    <cfRule type="cellIs" dxfId="825" priority="35" operator="notEqual">
      <formula>G59</formula>
    </cfRule>
    <cfRule type="cellIs" dxfId="824" priority="36" operator="equal">
      <formula>G59</formula>
    </cfRule>
  </conditionalFormatting>
  <conditionalFormatting sqref="K60">
    <cfRule type="cellIs" dxfId="823" priority="33" operator="notEqual">
      <formula>G60</formula>
    </cfRule>
    <cfRule type="cellIs" dxfId="822" priority="34" operator="equal">
      <formula>G60</formula>
    </cfRule>
  </conditionalFormatting>
  <conditionalFormatting sqref="K61">
    <cfRule type="cellIs" dxfId="821" priority="31" operator="notEqual">
      <formula>G61</formula>
    </cfRule>
    <cfRule type="cellIs" dxfId="820" priority="32" operator="equal">
      <formula>G61</formula>
    </cfRule>
  </conditionalFormatting>
  <conditionalFormatting sqref="K62">
    <cfRule type="cellIs" dxfId="819" priority="29" operator="notEqual">
      <formula>G62</formula>
    </cfRule>
    <cfRule type="cellIs" dxfId="818" priority="30" operator="equal">
      <formula>G62</formula>
    </cfRule>
  </conditionalFormatting>
  <conditionalFormatting sqref="K63">
    <cfRule type="cellIs" dxfId="817" priority="27" operator="notEqual">
      <formula>G63</formula>
    </cfRule>
    <cfRule type="cellIs" dxfId="816" priority="28" operator="equal">
      <formula>G63</formula>
    </cfRule>
  </conditionalFormatting>
  <conditionalFormatting sqref="K67">
    <cfRule type="cellIs" dxfId="815" priority="25" operator="notEqual">
      <formula>G67</formula>
    </cfRule>
    <cfRule type="cellIs" dxfId="814" priority="26" operator="equal">
      <formula>G67</formula>
    </cfRule>
  </conditionalFormatting>
  <conditionalFormatting sqref="K68">
    <cfRule type="cellIs" dxfId="813" priority="23" operator="notEqual">
      <formula>G68</formula>
    </cfRule>
    <cfRule type="cellIs" dxfId="812" priority="24" operator="equal">
      <formula>G68</formula>
    </cfRule>
  </conditionalFormatting>
  <conditionalFormatting sqref="K69">
    <cfRule type="cellIs" dxfId="811" priority="21" operator="notEqual">
      <formula>G69</formula>
    </cfRule>
    <cfRule type="cellIs" dxfId="810" priority="22" operator="equal">
      <formula>G69</formula>
    </cfRule>
  </conditionalFormatting>
  <conditionalFormatting sqref="K71">
    <cfRule type="cellIs" dxfId="809" priority="19" operator="notEqual">
      <formula>G71</formula>
    </cfRule>
    <cfRule type="cellIs" dxfId="808" priority="20" operator="equal">
      <formula>G71</formula>
    </cfRule>
  </conditionalFormatting>
  <conditionalFormatting sqref="K72">
    <cfRule type="cellIs" dxfId="807" priority="17" operator="notEqual">
      <formula>G72</formula>
    </cfRule>
    <cfRule type="cellIs" dxfId="806" priority="18" operator="equal">
      <formula>G72</formula>
    </cfRule>
  </conditionalFormatting>
  <conditionalFormatting sqref="K73">
    <cfRule type="cellIs" dxfId="805" priority="15" operator="notEqual">
      <formula>G73</formula>
    </cfRule>
    <cfRule type="cellIs" dxfId="804" priority="16" operator="equal">
      <formula>G73</formula>
    </cfRule>
  </conditionalFormatting>
  <conditionalFormatting sqref="G76">
    <cfRule type="cellIs" dxfId="803" priority="11" operator="notEqual">
      <formula>$G$77</formula>
    </cfRule>
    <cfRule type="cellIs" dxfId="80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DC577295-EA0A-45A9-89BA-7341BA68AEDF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D34657F-64F8-4A6E-AE10-B3CF90C6E653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DC55EE0-99F6-4332-AC11-68335B1C11D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1859C1B-0B30-49A1-81C0-E83F3028F06D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33620669-0402-487F-8BDB-0C1AD703B9B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1E49724-6ACC-4504-AA09-EB250393B764}">
            <xm:f>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Detail'!#REF!+'C:\Finance\Reports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A75F9AFD-4EF9-4A9C-BA6B-E07CE4445C37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C4841DE-4ECF-4508-91B5-C4955F1AED2A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7EE71516-4116-4C3A-A804-373D22D7A3A1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47C2A906-319A-44C2-9B1F-09356F27B64C}">
            <xm:f>'C:\Finance\Reports &amp; Surveys\Cost Analysis\Cost Analysis - 2014-15\Received from Colleges\St. Johns River\[22 St  Johns River 2014-15 CA2 with CWE corrected 112315.xlsx]CA2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167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3868268.32</v>
      </c>
      <c r="H8" s="10"/>
      <c r="I8" s="90">
        <v>3121454.47</v>
      </c>
      <c r="J8" s="90">
        <v>746813.85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79251.679999999993</v>
      </c>
      <c r="H10" s="17" t="s">
        <v>15</v>
      </c>
      <c r="I10" s="91">
        <v>79251.679999999993</v>
      </c>
      <c r="J10" s="91"/>
      <c r="K10" s="90">
        <v>79251.679999999993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999982.71</v>
      </c>
      <c r="H11" s="17" t="s">
        <v>15</v>
      </c>
      <c r="I11" s="91">
        <v>999982.71</v>
      </c>
      <c r="J11" s="91"/>
      <c r="K11" s="90">
        <v>999982.71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197895.51</v>
      </c>
      <c r="H12" s="17" t="s">
        <v>15</v>
      </c>
      <c r="I12" s="91">
        <v>197895.51</v>
      </c>
      <c r="J12" s="91"/>
      <c r="K12" s="90">
        <v>197895.51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1342029.83</v>
      </c>
      <c r="H13" s="17" t="s">
        <v>15</v>
      </c>
      <c r="I13" s="91">
        <v>1342029.83</v>
      </c>
      <c r="J13" s="91"/>
      <c r="K13" s="90">
        <v>1342029.83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ht="15.75" x14ac:dyDescent="0.25">
      <c r="A15" s="9"/>
      <c r="B15" s="10"/>
      <c r="C15" s="11" t="s">
        <v>27</v>
      </c>
      <c r="D15" s="14"/>
      <c r="E15" s="11"/>
      <c r="F15" s="10" t="s">
        <v>28</v>
      </c>
      <c r="G15" s="89">
        <v>860</v>
      </c>
      <c r="H15" s="17" t="s">
        <v>15</v>
      </c>
      <c r="I15" s="91">
        <v>860</v>
      </c>
      <c r="J15" s="91"/>
      <c r="K15" s="90">
        <v>860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745378.73</v>
      </c>
      <c r="H18" s="17" t="s">
        <v>24</v>
      </c>
      <c r="I18" s="91"/>
      <c r="J18" s="91">
        <v>745378.73</v>
      </c>
      <c r="K18" s="90">
        <v>745378.73</v>
      </c>
      <c r="L18" s="80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481627.47</v>
      </c>
      <c r="H20" s="17" t="s">
        <v>15</v>
      </c>
      <c r="I20" s="91">
        <v>481627.47</v>
      </c>
      <c r="J20" s="91"/>
      <c r="K20" s="90">
        <v>481627.47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1435.1200000000001</v>
      </c>
      <c r="H22" s="17" t="s">
        <v>24</v>
      </c>
      <c r="I22" s="91"/>
      <c r="J22" s="91">
        <v>1435.1200000000001</v>
      </c>
      <c r="K22" s="90">
        <v>1435.1200000000001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19807.27</v>
      </c>
      <c r="H24" s="17" t="s">
        <v>15</v>
      </c>
      <c r="I24" s="93">
        <v>19807.27</v>
      </c>
      <c r="J24" s="93"/>
      <c r="K24" s="90">
        <v>19807.27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4429857.68</v>
      </c>
      <c r="H25" s="10"/>
      <c r="I25" s="90">
        <v>3585994.6500000004</v>
      </c>
      <c r="J25" s="90">
        <v>843863.03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1690578.7</v>
      </c>
      <c r="H28" s="17" t="s">
        <v>15</v>
      </c>
      <c r="I28" s="91">
        <v>1690578.7</v>
      </c>
      <c r="J28" s="91"/>
      <c r="K28" s="90">
        <v>1690578.7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168443.55</v>
      </c>
      <c r="H29" s="17" t="s">
        <v>15</v>
      </c>
      <c r="I29" s="91">
        <v>168443.55</v>
      </c>
      <c r="J29" s="91"/>
      <c r="K29" s="90">
        <v>168443.55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89"/>
      <c r="H30" s="17"/>
      <c r="I30" s="89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126214.13</v>
      </c>
      <c r="H31" s="17" t="s">
        <v>15</v>
      </c>
      <c r="I31" s="91">
        <v>126214.13</v>
      </c>
      <c r="J31" s="91"/>
      <c r="K31" s="90">
        <v>126214.13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52918.5</v>
      </c>
      <c r="H32" s="17" t="s">
        <v>15</v>
      </c>
      <c r="I32" s="91">
        <v>52918.5</v>
      </c>
      <c r="J32" s="91"/>
      <c r="K32" s="90">
        <v>52918.5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382798.11</v>
      </c>
      <c r="H33" s="17" t="s">
        <v>59</v>
      </c>
      <c r="I33" s="91">
        <v>119629.97</v>
      </c>
      <c r="J33" s="91">
        <v>263168.14</v>
      </c>
      <c r="K33" s="90">
        <v>382798.11</v>
      </c>
      <c r="L33" s="18" t="s">
        <v>230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ht="15.75" x14ac:dyDescent="0.25">
      <c r="A35" s="10"/>
      <c r="B35" s="10"/>
      <c r="C35" s="11" t="s">
        <v>68</v>
      </c>
      <c r="D35" s="10"/>
      <c r="E35" s="11"/>
      <c r="F35" s="10" t="s">
        <v>69</v>
      </c>
      <c r="G35" s="91">
        <v>1026780.49</v>
      </c>
      <c r="H35" s="17" t="s">
        <v>15</v>
      </c>
      <c r="I35" s="89">
        <v>446085.6</v>
      </c>
      <c r="J35" s="91">
        <v>580694.89</v>
      </c>
      <c r="K35" s="90">
        <v>1026780.49</v>
      </c>
      <c r="L35" s="18" t="s">
        <v>231</v>
      </c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982124.2</v>
      </c>
      <c r="H40" s="17" t="s">
        <v>15</v>
      </c>
      <c r="I40" s="91">
        <v>982124.2</v>
      </c>
      <c r="J40" s="91"/>
      <c r="K40" s="90">
        <v>982124.2</v>
      </c>
      <c r="L40" s="18" t="s">
        <v>232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7878000.2400000012</v>
      </c>
      <c r="H42" s="10"/>
      <c r="I42" s="90">
        <v>6056490.0600000015</v>
      </c>
      <c r="J42" s="90">
        <v>1821510.18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/>
      <c r="H43" s="17"/>
      <c r="I43" s="91"/>
      <c r="J43" s="91"/>
      <c r="K43" s="90">
        <v>0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2954344.25</v>
      </c>
      <c r="H44" s="17" t="s">
        <v>15</v>
      </c>
      <c r="I44" s="91">
        <v>2954344.25</v>
      </c>
      <c r="J44" s="91"/>
      <c r="K44" s="90">
        <v>2954344.25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54093.66</v>
      </c>
      <c r="H45" s="17" t="s">
        <v>15</v>
      </c>
      <c r="I45" s="91">
        <v>54093.66</v>
      </c>
      <c r="J45" s="91"/>
      <c r="K45" s="90">
        <v>54093.66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1606150.9100000001</v>
      </c>
      <c r="H47" s="17" t="s">
        <v>15</v>
      </c>
      <c r="I47" s="91">
        <v>1606150.9100000001</v>
      </c>
      <c r="J47" s="91"/>
      <c r="K47" s="90">
        <v>1606150.9100000001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332789.2</v>
      </c>
      <c r="H49" s="17" t="s">
        <v>15</v>
      </c>
      <c r="I49" s="91">
        <v>332789.2</v>
      </c>
      <c r="J49" s="91"/>
      <c r="K49" s="90">
        <v>332789.2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175348.36</v>
      </c>
      <c r="H50" s="17" t="s">
        <v>15</v>
      </c>
      <c r="I50" s="91">
        <v>175348.36</v>
      </c>
      <c r="J50" s="91"/>
      <c r="K50" s="90">
        <v>175348.36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56082.01</v>
      </c>
      <c r="H52" s="17" t="s">
        <v>15</v>
      </c>
      <c r="I52" s="91">
        <v>56082.01</v>
      </c>
      <c r="J52" s="91"/>
      <c r="K52" s="90">
        <v>56082.01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178007.75</v>
      </c>
      <c r="H53" s="17" t="s">
        <v>15</v>
      </c>
      <c r="I53" s="91">
        <v>178007.75</v>
      </c>
      <c r="J53" s="91"/>
      <c r="K53" s="90">
        <v>178007.75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228535.86</v>
      </c>
      <c r="H54" s="17" t="s">
        <v>15</v>
      </c>
      <c r="I54" s="91">
        <v>228535.86</v>
      </c>
      <c r="J54" s="91"/>
      <c r="K54" s="90">
        <v>228535.86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135132.93</v>
      </c>
      <c r="H55" s="17" t="s">
        <v>15</v>
      </c>
      <c r="I55" s="91">
        <v>135132.93</v>
      </c>
      <c r="J55" s="91"/>
      <c r="K55" s="90">
        <v>135132.93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>
        <v>208689.62</v>
      </c>
      <c r="H56" s="17" t="s">
        <v>59</v>
      </c>
      <c r="I56" s="91">
        <v>92562.15</v>
      </c>
      <c r="J56" s="91">
        <v>116127.47</v>
      </c>
      <c r="K56" s="90">
        <v>208689.62</v>
      </c>
      <c r="L56" s="18" t="s">
        <v>233</v>
      </c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>
        <v>155566.54</v>
      </c>
      <c r="H57" s="17" t="s">
        <v>15</v>
      </c>
      <c r="I57" s="91">
        <v>155566.54</v>
      </c>
      <c r="J57" s="91"/>
      <c r="K57" s="90">
        <v>155566.54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/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87876.44</v>
      </c>
      <c r="H61" s="17" t="s">
        <v>15</v>
      </c>
      <c r="I61" s="91">
        <v>87876.44</v>
      </c>
      <c r="J61" s="91"/>
      <c r="K61" s="90">
        <v>87876.44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1613675.45</v>
      </c>
      <c r="H62" s="17" t="s">
        <v>24</v>
      </c>
      <c r="I62" s="91"/>
      <c r="J62" s="91">
        <v>1613675.45</v>
      </c>
      <c r="K62" s="90">
        <v>1613675.45</v>
      </c>
      <c r="L62" s="18" t="s">
        <v>234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91707.26</v>
      </c>
      <c r="H63" s="17" t="s">
        <v>24</v>
      </c>
      <c r="I63" s="91"/>
      <c r="J63" s="91">
        <v>91707.26</v>
      </c>
      <c r="K63" s="90">
        <v>91707.26</v>
      </c>
      <c r="L63" s="18" t="s">
        <v>235</v>
      </c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147931.72</v>
      </c>
      <c r="H66" s="10"/>
      <c r="I66" s="90">
        <v>147931.72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147931.72</v>
      </c>
      <c r="H67" s="17" t="s">
        <v>15</v>
      </c>
      <c r="I67" s="91">
        <v>147931.72</v>
      </c>
      <c r="J67" s="91"/>
      <c r="K67" s="90">
        <v>147931.72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1984119.97</v>
      </c>
      <c r="H70" s="10"/>
      <c r="I70" s="90">
        <v>1728040.64</v>
      </c>
      <c r="J70" s="90">
        <v>256079.33000000002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116.48</v>
      </c>
      <c r="H71" s="17" t="s">
        <v>24</v>
      </c>
      <c r="I71" s="91"/>
      <c r="J71" s="91">
        <v>116.48</v>
      </c>
      <c r="K71" s="90">
        <v>116.48</v>
      </c>
      <c r="L71" s="18" t="s">
        <v>236</v>
      </c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1984003.49</v>
      </c>
      <c r="H72" s="17" t="s">
        <v>59</v>
      </c>
      <c r="I72" s="91">
        <v>1728040.64</v>
      </c>
      <c r="J72" s="91">
        <v>255962.85</v>
      </c>
      <c r="K72" s="90">
        <v>1984003.49</v>
      </c>
      <c r="L72" s="18" t="s">
        <v>237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/>
      <c r="H73" s="17"/>
      <c r="I73" s="91"/>
      <c r="J73" s="91"/>
      <c r="K73" s="90">
        <v>0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18308177.930000003</v>
      </c>
      <c r="H76" s="26"/>
      <c r="I76" s="94">
        <v>14639911.540000005</v>
      </c>
      <c r="J76" s="94">
        <v>3668266.3899999997</v>
      </c>
      <c r="K76" s="90">
        <v>18308177.930000003</v>
      </c>
      <c r="L76" s="27"/>
    </row>
    <row r="77" spans="1:12" ht="15.75" x14ac:dyDescent="0.25">
      <c r="F77" s="83" t="s">
        <v>200</v>
      </c>
      <c r="G77" s="95">
        <v>18308177.93</v>
      </c>
      <c r="H77" s="14"/>
      <c r="I77" s="85">
        <v>0.79963782283385321</v>
      </c>
      <c r="J77" s="85">
        <v>0.20036217716614682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138142473.50999999</v>
      </c>
      <c r="J83" s="87">
        <v>0.10597690317844378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791" priority="119" operator="notEqual">
      <formula>G15</formula>
    </cfRule>
    <cfRule type="cellIs" dxfId="790" priority="120" operator="equal">
      <formula>G15</formula>
    </cfRule>
  </conditionalFormatting>
  <conditionalFormatting sqref="K16">
    <cfRule type="cellIs" dxfId="789" priority="117" operator="notEqual">
      <formula>G16</formula>
    </cfRule>
    <cfRule type="cellIs" dxfId="788" priority="118" operator="equal">
      <formula>G16</formula>
    </cfRule>
  </conditionalFormatting>
  <conditionalFormatting sqref="K17">
    <cfRule type="cellIs" dxfId="787" priority="115" operator="notEqual">
      <formula>G17</formula>
    </cfRule>
    <cfRule type="cellIs" dxfId="786" priority="116" operator="equal">
      <formula>G17</formula>
    </cfRule>
  </conditionalFormatting>
  <conditionalFormatting sqref="K18">
    <cfRule type="cellIs" dxfId="785" priority="113" operator="notEqual">
      <formula>G18</formula>
    </cfRule>
    <cfRule type="cellIs" dxfId="784" priority="114" operator="equal">
      <formula>G18</formula>
    </cfRule>
  </conditionalFormatting>
  <conditionalFormatting sqref="K19">
    <cfRule type="cellIs" dxfId="783" priority="111" operator="notEqual">
      <formula>G19</formula>
    </cfRule>
    <cfRule type="cellIs" dxfId="782" priority="112" operator="equal">
      <formula>G19</formula>
    </cfRule>
  </conditionalFormatting>
  <conditionalFormatting sqref="K20">
    <cfRule type="cellIs" dxfId="781" priority="109" operator="notEqual">
      <formula>G20</formula>
    </cfRule>
    <cfRule type="cellIs" dxfId="780" priority="110" operator="equal">
      <formula>G20</formula>
    </cfRule>
  </conditionalFormatting>
  <conditionalFormatting sqref="K21">
    <cfRule type="cellIs" dxfId="779" priority="107" operator="notEqual">
      <formula>G21</formula>
    </cfRule>
    <cfRule type="cellIs" dxfId="778" priority="108" operator="equal">
      <formula>G21</formula>
    </cfRule>
  </conditionalFormatting>
  <conditionalFormatting sqref="K22">
    <cfRule type="cellIs" dxfId="777" priority="105" operator="notEqual">
      <formula>G22</formula>
    </cfRule>
    <cfRule type="cellIs" dxfId="776" priority="106" operator="equal">
      <formula>G22</formula>
    </cfRule>
  </conditionalFormatting>
  <conditionalFormatting sqref="K23">
    <cfRule type="cellIs" dxfId="775" priority="103" operator="notEqual">
      <formula>G23</formula>
    </cfRule>
    <cfRule type="cellIs" dxfId="774" priority="104" operator="equal">
      <formula>G23</formula>
    </cfRule>
  </conditionalFormatting>
  <conditionalFormatting sqref="K24">
    <cfRule type="cellIs" dxfId="773" priority="101" operator="notEqual">
      <formula>G24</formula>
    </cfRule>
    <cfRule type="cellIs" dxfId="772" priority="102" operator="equal">
      <formula>G24</formula>
    </cfRule>
  </conditionalFormatting>
  <conditionalFormatting sqref="K26">
    <cfRule type="cellIs" dxfId="771" priority="99" operator="notEqual">
      <formula>G26</formula>
    </cfRule>
    <cfRule type="cellIs" dxfId="770" priority="100" operator="equal">
      <formula>G26</formula>
    </cfRule>
  </conditionalFormatting>
  <conditionalFormatting sqref="K27">
    <cfRule type="cellIs" dxfId="769" priority="97" operator="notEqual">
      <formula>G27</formula>
    </cfRule>
    <cfRule type="cellIs" dxfId="768" priority="98" operator="equal">
      <formula>G27</formula>
    </cfRule>
  </conditionalFormatting>
  <conditionalFormatting sqref="K28">
    <cfRule type="cellIs" dxfId="767" priority="95" operator="notEqual">
      <formula>G28</formula>
    </cfRule>
    <cfRule type="cellIs" dxfId="766" priority="96" operator="equal">
      <formula>G28</formula>
    </cfRule>
  </conditionalFormatting>
  <conditionalFormatting sqref="K29">
    <cfRule type="cellIs" dxfId="765" priority="93" operator="notEqual">
      <formula>G29</formula>
    </cfRule>
    <cfRule type="cellIs" dxfId="764" priority="94" operator="equal">
      <formula>G29</formula>
    </cfRule>
  </conditionalFormatting>
  <conditionalFormatting sqref="K30">
    <cfRule type="cellIs" dxfId="763" priority="91" operator="notEqual">
      <formula>G30</formula>
    </cfRule>
    <cfRule type="cellIs" dxfId="762" priority="92" operator="equal">
      <formula>G30</formula>
    </cfRule>
  </conditionalFormatting>
  <conditionalFormatting sqref="K31">
    <cfRule type="cellIs" dxfId="761" priority="89" operator="notEqual">
      <formula>G31</formula>
    </cfRule>
    <cfRule type="cellIs" dxfId="760" priority="90" operator="equal">
      <formula>G31</formula>
    </cfRule>
  </conditionalFormatting>
  <conditionalFormatting sqref="K32">
    <cfRule type="cellIs" dxfId="759" priority="87" operator="notEqual">
      <formula>G32</formula>
    </cfRule>
    <cfRule type="cellIs" dxfId="758" priority="88" operator="equal">
      <formula>G32</formula>
    </cfRule>
  </conditionalFormatting>
  <conditionalFormatting sqref="K33">
    <cfRule type="cellIs" dxfId="757" priority="85" operator="notEqual">
      <formula>G33</formula>
    </cfRule>
    <cfRule type="cellIs" dxfId="756" priority="86" operator="equal">
      <formula>G33</formula>
    </cfRule>
  </conditionalFormatting>
  <conditionalFormatting sqref="K34">
    <cfRule type="cellIs" dxfId="755" priority="83" operator="notEqual">
      <formula>G34</formula>
    </cfRule>
    <cfRule type="cellIs" dxfId="754" priority="84" operator="equal">
      <formula>G34</formula>
    </cfRule>
  </conditionalFormatting>
  <conditionalFormatting sqref="K35">
    <cfRule type="cellIs" dxfId="753" priority="81" operator="notEqual">
      <formula>G35</formula>
    </cfRule>
    <cfRule type="cellIs" dxfId="752" priority="82" operator="equal">
      <formula>G35</formula>
    </cfRule>
  </conditionalFormatting>
  <conditionalFormatting sqref="K36">
    <cfRule type="cellIs" dxfId="751" priority="79" operator="notEqual">
      <formula>G36</formula>
    </cfRule>
    <cfRule type="cellIs" dxfId="750" priority="80" operator="equal">
      <formula>G36</formula>
    </cfRule>
  </conditionalFormatting>
  <conditionalFormatting sqref="K37">
    <cfRule type="cellIs" dxfId="749" priority="77" operator="notEqual">
      <formula>G37</formula>
    </cfRule>
    <cfRule type="cellIs" dxfId="748" priority="78" operator="equal">
      <formula>G37</formula>
    </cfRule>
  </conditionalFormatting>
  <conditionalFormatting sqref="K38">
    <cfRule type="cellIs" dxfId="747" priority="75" operator="notEqual">
      <formula>G38</formula>
    </cfRule>
    <cfRule type="cellIs" dxfId="746" priority="76" operator="equal">
      <formula>G38</formula>
    </cfRule>
  </conditionalFormatting>
  <conditionalFormatting sqref="K39">
    <cfRule type="cellIs" dxfId="745" priority="73" operator="notEqual">
      <formula>G39</formula>
    </cfRule>
    <cfRule type="cellIs" dxfId="744" priority="74" operator="equal">
      <formula>G39</formula>
    </cfRule>
  </conditionalFormatting>
  <conditionalFormatting sqref="K40">
    <cfRule type="cellIs" dxfId="743" priority="71" operator="notEqual">
      <formula>G40</formula>
    </cfRule>
    <cfRule type="cellIs" dxfId="742" priority="72" operator="equal">
      <formula>G40</formula>
    </cfRule>
  </conditionalFormatting>
  <conditionalFormatting sqref="K41">
    <cfRule type="cellIs" dxfId="741" priority="69" operator="notEqual">
      <formula>G41</formula>
    </cfRule>
    <cfRule type="cellIs" dxfId="740" priority="70" operator="equal">
      <formula>G41</formula>
    </cfRule>
  </conditionalFormatting>
  <conditionalFormatting sqref="K43">
    <cfRule type="cellIs" dxfId="739" priority="67" operator="notEqual">
      <formula>G43</formula>
    </cfRule>
    <cfRule type="cellIs" dxfId="738" priority="68" operator="equal">
      <formula>G43</formula>
    </cfRule>
  </conditionalFormatting>
  <conditionalFormatting sqref="K44">
    <cfRule type="cellIs" dxfId="737" priority="65" operator="notEqual">
      <formula>G44</formula>
    </cfRule>
    <cfRule type="cellIs" dxfId="736" priority="66" operator="equal">
      <formula>G44</formula>
    </cfRule>
  </conditionalFormatting>
  <conditionalFormatting sqref="K45">
    <cfRule type="cellIs" dxfId="735" priority="63" operator="notEqual">
      <formula>G45</formula>
    </cfRule>
    <cfRule type="cellIs" dxfId="734" priority="64" operator="equal">
      <formula>G45</formula>
    </cfRule>
  </conditionalFormatting>
  <conditionalFormatting sqref="K46">
    <cfRule type="cellIs" dxfId="733" priority="61" operator="notEqual">
      <formula>G46</formula>
    </cfRule>
    <cfRule type="cellIs" dxfId="732" priority="62" operator="equal">
      <formula>G46</formula>
    </cfRule>
  </conditionalFormatting>
  <conditionalFormatting sqref="K47">
    <cfRule type="cellIs" dxfId="731" priority="59" operator="notEqual">
      <formula>G47</formula>
    </cfRule>
    <cfRule type="cellIs" dxfId="730" priority="60" operator="equal">
      <formula>G47</formula>
    </cfRule>
  </conditionalFormatting>
  <conditionalFormatting sqref="K48">
    <cfRule type="cellIs" dxfId="729" priority="57" operator="notEqual">
      <formula>G48</formula>
    </cfRule>
    <cfRule type="cellIs" dxfId="728" priority="58" operator="equal">
      <formula>G48</formula>
    </cfRule>
  </conditionalFormatting>
  <conditionalFormatting sqref="K49">
    <cfRule type="cellIs" dxfId="727" priority="55" operator="notEqual">
      <formula>G49</formula>
    </cfRule>
    <cfRule type="cellIs" dxfId="726" priority="56" operator="equal">
      <formula>G49</formula>
    </cfRule>
  </conditionalFormatting>
  <conditionalFormatting sqref="K50">
    <cfRule type="cellIs" dxfId="725" priority="53" operator="notEqual">
      <formula>G50</formula>
    </cfRule>
    <cfRule type="cellIs" dxfId="724" priority="54" operator="equal">
      <formula>G50</formula>
    </cfRule>
  </conditionalFormatting>
  <conditionalFormatting sqref="K51">
    <cfRule type="cellIs" dxfId="723" priority="51" operator="notEqual">
      <formula>G51</formula>
    </cfRule>
    <cfRule type="cellIs" dxfId="722" priority="52" operator="equal">
      <formula>G51</formula>
    </cfRule>
  </conditionalFormatting>
  <conditionalFormatting sqref="K52">
    <cfRule type="cellIs" dxfId="721" priority="49" operator="notEqual">
      <formula>G52</formula>
    </cfRule>
    <cfRule type="cellIs" dxfId="720" priority="50" operator="equal">
      <formula>G52</formula>
    </cfRule>
  </conditionalFormatting>
  <conditionalFormatting sqref="K53">
    <cfRule type="cellIs" dxfId="719" priority="47" operator="notEqual">
      <formula>G53</formula>
    </cfRule>
    <cfRule type="cellIs" dxfId="718" priority="48" operator="equal">
      <formula>G53</formula>
    </cfRule>
  </conditionalFormatting>
  <conditionalFormatting sqref="K54">
    <cfRule type="cellIs" dxfId="717" priority="45" operator="notEqual">
      <formula>G54</formula>
    </cfRule>
    <cfRule type="cellIs" dxfId="716" priority="46" operator="equal">
      <formula>G54</formula>
    </cfRule>
  </conditionalFormatting>
  <conditionalFormatting sqref="K55">
    <cfRule type="cellIs" dxfId="715" priority="43" operator="notEqual">
      <formula>G55</formula>
    </cfRule>
    <cfRule type="cellIs" dxfId="714" priority="44" operator="equal">
      <formula>G55</formula>
    </cfRule>
  </conditionalFormatting>
  <conditionalFormatting sqref="K56">
    <cfRule type="cellIs" dxfId="713" priority="41" operator="notEqual">
      <formula>G56</formula>
    </cfRule>
    <cfRule type="cellIs" dxfId="712" priority="42" operator="equal">
      <formula>G56</formula>
    </cfRule>
  </conditionalFormatting>
  <conditionalFormatting sqref="K57">
    <cfRule type="cellIs" dxfId="711" priority="39" operator="notEqual">
      <formula>G57</formula>
    </cfRule>
    <cfRule type="cellIs" dxfId="710" priority="40" operator="equal">
      <formula>G57</formula>
    </cfRule>
  </conditionalFormatting>
  <conditionalFormatting sqref="K58">
    <cfRule type="cellIs" dxfId="709" priority="37" operator="notEqual">
      <formula>G58</formula>
    </cfRule>
    <cfRule type="cellIs" dxfId="708" priority="38" operator="equal">
      <formula>G58</formula>
    </cfRule>
  </conditionalFormatting>
  <conditionalFormatting sqref="K59">
    <cfRule type="cellIs" dxfId="707" priority="35" operator="notEqual">
      <formula>G59</formula>
    </cfRule>
    <cfRule type="cellIs" dxfId="706" priority="36" operator="equal">
      <formula>G59</formula>
    </cfRule>
  </conditionalFormatting>
  <conditionalFormatting sqref="K60">
    <cfRule type="cellIs" dxfId="705" priority="33" operator="notEqual">
      <formula>G60</formula>
    </cfRule>
    <cfRule type="cellIs" dxfId="704" priority="34" operator="equal">
      <formula>G60</formula>
    </cfRule>
  </conditionalFormatting>
  <conditionalFormatting sqref="K61">
    <cfRule type="cellIs" dxfId="703" priority="31" operator="notEqual">
      <formula>G61</formula>
    </cfRule>
    <cfRule type="cellIs" dxfId="702" priority="32" operator="equal">
      <formula>G61</formula>
    </cfRule>
  </conditionalFormatting>
  <conditionalFormatting sqref="K62">
    <cfRule type="cellIs" dxfId="701" priority="29" operator="notEqual">
      <formula>G62</formula>
    </cfRule>
    <cfRule type="cellIs" dxfId="700" priority="30" operator="equal">
      <formula>G62</formula>
    </cfRule>
  </conditionalFormatting>
  <conditionalFormatting sqref="K63">
    <cfRule type="cellIs" dxfId="699" priority="27" operator="notEqual">
      <formula>G63</formula>
    </cfRule>
    <cfRule type="cellIs" dxfId="698" priority="28" operator="equal">
      <formula>G63</formula>
    </cfRule>
  </conditionalFormatting>
  <conditionalFormatting sqref="K67">
    <cfRule type="cellIs" dxfId="697" priority="25" operator="notEqual">
      <formula>G67</formula>
    </cfRule>
    <cfRule type="cellIs" dxfId="696" priority="26" operator="equal">
      <formula>G67</formula>
    </cfRule>
  </conditionalFormatting>
  <conditionalFormatting sqref="K68">
    <cfRule type="cellIs" dxfId="695" priority="23" operator="notEqual">
      <formula>G68</formula>
    </cfRule>
    <cfRule type="cellIs" dxfId="694" priority="24" operator="equal">
      <formula>G68</formula>
    </cfRule>
  </conditionalFormatting>
  <conditionalFormatting sqref="K69">
    <cfRule type="cellIs" dxfId="693" priority="21" operator="notEqual">
      <formula>G69</formula>
    </cfRule>
    <cfRule type="cellIs" dxfId="692" priority="22" operator="equal">
      <formula>G69</formula>
    </cfRule>
  </conditionalFormatting>
  <conditionalFormatting sqref="K71">
    <cfRule type="cellIs" dxfId="691" priority="19" operator="notEqual">
      <formula>G71</formula>
    </cfRule>
    <cfRule type="cellIs" dxfId="690" priority="20" operator="equal">
      <formula>G71</formula>
    </cfRule>
  </conditionalFormatting>
  <conditionalFormatting sqref="K72">
    <cfRule type="cellIs" dxfId="689" priority="17" operator="notEqual">
      <formula>G72</formula>
    </cfRule>
    <cfRule type="cellIs" dxfId="688" priority="18" operator="equal">
      <formula>G72</formula>
    </cfRule>
  </conditionalFormatting>
  <conditionalFormatting sqref="K73">
    <cfRule type="cellIs" dxfId="687" priority="15" operator="notEqual">
      <formula>G73</formula>
    </cfRule>
    <cfRule type="cellIs" dxfId="686" priority="16" operator="equal">
      <formula>G73</formula>
    </cfRule>
  </conditionalFormatting>
  <conditionalFormatting sqref="K76">
    <cfRule type="cellIs" dxfId="685" priority="13" operator="notEqual">
      <formula>G76</formula>
    </cfRule>
    <cfRule type="cellIs" dxfId="684" priority="14" operator="equal">
      <formula>G76</formula>
    </cfRule>
  </conditionalFormatting>
  <conditionalFormatting sqref="K9">
    <cfRule type="cellIs" dxfId="683" priority="131" operator="notEqual">
      <formula>G9</formula>
    </cfRule>
    <cfRule type="cellIs" dxfId="682" priority="132" operator="equal">
      <formula>G9</formula>
    </cfRule>
  </conditionalFormatting>
  <conditionalFormatting sqref="K10">
    <cfRule type="cellIs" dxfId="681" priority="129" operator="notEqual">
      <formula>G10</formula>
    </cfRule>
    <cfRule type="cellIs" dxfId="680" priority="130" operator="equal">
      <formula>G10</formula>
    </cfRule>
  </conditionalFormatting>
  <conditionalFormatting sqref="K11">
    <cfRule type="cellIs" dxfId="679" priority="127" operator="notEqual">
      <formula>G11</formula>
    </cfRule>
    <cfRule type="cellIs" dxfId="678" priority="128" operator="equal">
      <formula>G11</formula>
    </cfRule>
  </conditionalFormatting>
  <conditionalFormatting sqref="K12">
    <cfRule type="cellIs" dxfId="677" priority="125" operator="notEqual">
      <formula>G12</formula>
    </cfRule>
    <cfRule type="cellIs" dxfId="676" priority="126" operator="equal">
      <formula>G12</formula>
    </cfRule>
  </conditionalFormatting>
  <conditionalFormatting sqref="K13">
    <cfRule type="cellIs" dxfId="675" priority="123" operator="notEqual">
      <formula>G13</formula>
    </cfRule>
    <cfRule type="cellIs" dxfId="674" priority="124" operator="equal">
      <formula>G13</formula>
    </cfRule>
  </conditionalFormatting>
  <conditionalFormatting sqref="K14">
    <cfRule type="cellIs" dxfId="673" priority="121" operator="notEqual">
      <formula>G14</formula>
    </cfRule>
    <cfRule type="cellIs" dxfId="672" priority="122" operator="equal">
      <formula>G14</formula>
    </cfRule>
  </conditionalFormatting>
  <conditionalFormatting sqref="G76">
    <cfRule type="cellIs" dxfId="671" priority="11" operator="notEqual">
      <formula>$G$77</formula>
    </cfRule>
    <cfRule type="cellIs" dxfId="67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E85313AB-F588-4A4B-A749-DF72F084944E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9A39E929-0447-49AC-B4A8-D66434498A9F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1B05DF6F-DA65-450F-93B5-DC19D4C10F92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D91F482-1F12-467B-9CDA-ECB0B09920E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22B73722-127F-4AA1-9161-93F8D803AC4C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CEACF45-B84C-4CD6-86A6-9D81641F5A8F}">
            <xm:f>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Detail'!#REF!+'D:\Finance\Work\Reports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9382A96C-769F-40C3-A87C-F03C2D2A4E08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2FE2B811-E958-44BF-B798-C0F694D654D0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82840637-3DD4-4891-8634-A81F8846F31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C58EA6D-F73D-4C27-93F5-F0EC1E0F31C6}">
            <xm:f>'D:\Finance\Work\Reports &amp; Surveys\Cost Analysis\Cost Analysis - 2012-2013\Received from Colleges\St Petersburg\Original\[23 St Petersburg 2012-13 CA2 SRS 10-16-2013.xlsx]CA2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168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3840140.72</v>
      </c>
      <c r="H8" s="10"/>
      <c r="I8" s="90">
        <v>2088037.7999999998</v>
      </c>
      <c r="J8" s="90">
        <v>1752102.9200000004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954.39999999999964</v>
      </c>
      <c r="H10" s="17" t="s">
        <v>15</v>
      </c>
      <c r="I10" s="91">
        <v>954.39999999999964</v>
      </c>
      <c r="J10" s="91"/>
      <c r="K10" s="90">
        <v>954.39999999999964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1504354.2200000002</v>
      </c>
      <c r="H11" s="17" t="s">
        <v>15</v>
      </c>
      <c r="I11" s="91">
        <v>1504354.2200000002</v>
      </c>
      <c r="J11" s="91"/>
      <c r="K11" s="90">
        <v>1504354.2200000002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907350.04999999981</v>
      </c>
      <c r="H13" s="17" t="s">
        <v>59</v>
      </c>
      <c r="I13" s="91">
        <v>226032.87999999966</v>
      </c>
      <c r="J13" s="91">
        <v>681317.17000000016</v>
      </c>
      <c r="K13" s="90">
        <v>907350.04999999981</v>
      </c>
      <c r="L13" s="80" t="s">
        <v>238</v>
      </c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606324.91000000015</v>
      </c>
      <c r="H14" s="17" t="s">
        <v>24</v>
      </c>
      <c r="I14" s="91"/>
      <c r="J14" s="91">
        <v>606324.91000000015</v>
      </c>
      <c r="K14" s="90">
        <v>606324.91000000015</v>
      </c>
      <c r="L14" s="18" t="s">
        <v>239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77516.820000000007</v>
      </c>
      <c r="H15" s="17" t="s">
        <v>24</v>
      </c>
      <c r="I15" s="91"/>
      <c r="J15" s="91">
        <v>77516.820000000007</v>
      </c>
      <c r="K15" s="90">
        <v>77516.820000000007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ht="15.75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374199.96</v>
      </c>
      <c r="H18" s="17" t="s">
        <v>24</v>
      </c>
      <c r="I18" s="91"/>
      <c r="J18" s="91">
        <v>374199.96</v>
      </c>
      <c r="K18" s="90">
        <v>374199.96</v>
      </c>
      <c r="L18" s="80" t="s">
        <v>240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356696.3000000001</v>
      </c>
      <c r="H20" s="17" t="s">
        <v>15</v>
      </c>
      <c r="I20" s="91">
        <v>356696.3000000001</v>
      </c>
      <c r="J20" s="91"/>
      <c r="K20" s="90">
        <v>356696.3000000001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12744.060000000001</v>
      </c>
      <c r="H21" s="17" t="s">
        <v>24</v>
      </c>
      <c r="I21" s="91"/>
      <c r="J21" s="91">
        <v>12744.060000000001</v>
      </c>
      <c r="K21" s="90">
        <v>12744.060000000001</v>
      </c>
      <c r="L21" s="18" t="s">
        <v>241</v>
      </c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ht="15.75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80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1815262.73</v>
      </c>
      <c r="H25" s="10"/>
      <c r="I25" s="90">
        <v>747490.81</v>
      </c>
      <c r="J25" s="90">
        <v>1067771.92</v>
      </c>
      <c r="K25" s="90"/>
      <c r="L25" s="15"/>
    </row>
    <row r="26" spans="1:12" ht="30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1815262.73</v>
      </c>
      <c r="H26" s="17" t="s">
        <v>59</v>
      </c>
      <c r="I26" s="91">
        <v>747490.81</v>
      </c>
      <c r="J26" s="91">
        <v>1067771.92</v>
      </c>
      <c r="K26" s="90">
        <v>1815262.73</v>
      </c>
      <c r="L26" s="18" t="s">
        <v>242</v>
      </c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/>
      <c r="H33" s="17"/>
      <c r="I33" s="91"/>
      <c r="J33" s="91"/>
      <c r="K33" s="90">
        <v>0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6684671.6300000008</v>
      </c>
      <c r="H42" s="10"/>
      <c r="I42" s="90">
        <v>1291713.8955000001</v>
      </c>
      <c r="J42" s="90">
        <v>5392957.7345000003</v>
      </c>
      <c r="K42" s="90"/>
      <c r="L42" s="15"/>
    </row>
    <row r="43" spans="1:12" ht="30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3693429.05</v>
      </c>
      <c r="H43" s="17" t="s">
        <v>59</v>
      </c>
      <c r="I43" s="91">
        <v>184671.45249999966</v>
      </c>
      <c r="J43" s="91">
        <v>3508757.5975000001</v>
      </c>
      <c r="K43" s="90">
        <v>3693429.05</v>
      </c>
      <c r="L43" s="80" t="s">
        <v>243</v>
      </c>
    </row>
    <row r="44" spans="1:12" ht="30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669043.55000000005</v>
      </c>
      <c r="H44" s="17" t="s">
        <v>59</v>
      </c>
      <c r="I44" s="91">
        <v>33452.177499999991</v>
      </c>
      <c r="J44" s="91">
        <v>635591.37250000006</v>
      </c>
      <c r="K44" s="90">
        <v>669043.55000000005</v>
      </c>
      <c r="L44" s="80" t="s">
        <v>243</v>
      </c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>
        <v>0</v>
      </c>
      <c r="J45" s="91"/>
      <c r="K45" s="90">
        <v>0</v>
      </c>
      <c r="L45" s="18"/>
    </row>
    <row r="46" spans="1:12" ht="30.75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224173.71000000002</v>
      </c>
      <c r="H46" s="17" t="s">
        <v>59</v>
      </c>
      <c r="I46" s="91">
        <v>11208.685500000021</v>
      </c>
      <c r="J46" s="91">
        <v>212965.0245</v>
      </c>
      <c r="K46" s="90">
        <v>224173.71000000002</v>
      </c>
      <c r="L46" s="80" t="s">
        <v>243</v>
      </c>
    </row>
    <row r="47" spans="1:12" ht="30.75" x14ac:dyDescent="0.25">
      <c r="A47" s="10"/>
      <c r="B47" s="10"/>
      <c r="C47" s="11" t="s">
        <v>92</v>
      </c>
      <c r="D47" s="10"/>
      <c r="E47" s="10"/>
      <c r="F47" s="10" t="s">
        <v>93</v>
      </c>
      <c r="G47" s="116">
        <v>729477.61000000022</v>
      </c>
      <c r="H47" s="17" t="s">
        <v>59</v>
      </c>
      <c r="I47" s="91">
        <v>717342.02000000025</v>
      </c>
      <c r="J47" s="91">
        <v>12135.59</v>
      </c>
      <c r="K47" s="90">
        <v>729477.61000000022</v>
      </c>
      <c r="L47" s="80" t="s">
        <v>244</v>
      </c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>
        <v>0</v>
      </c>
      <c r="J48" s="91"/>
      <c r="K48" s="90">
        <v>0</v>
      </c>
      <c r="L48" s="18"/>
    </row>
    <row r="49" spans="1:12" ht="15.75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197435.83</v>
      </c>
      <c r="H49" s="81" t="s">
        <v>15</v>
      </c>
      <c r="I49" s="91">
        <v>197435.83</v>
      </c>
      <c r="J49" s="91"/>
      <c r="K49" s="90">
        <v>197435.83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>
        <v>0</v>
      </c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>
        <v>0</v>
      </c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>
        <v>0</v>
      </c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>
        <v>0</v>
      </c>
      <c r="J53" s="91"/>
      <c r="K53" s="90">
        <v>0</v>
      </c>
      <c r="L53" s="18"/>
    </row>
    <row r="54" spans="1:12" ht="15.75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322141.81000000006</v>
      </c>
      <c r="H54" s="17" t="s">
        <v>24</v>
      </c>
      <c r="I54" s="91">
        <v>0</v>
      </c>
      <c r="J54" s="91">
        <v>322141.81000000006</v>
      </c>
      <c r="K54" s="90">
        <v>322141.81000000006</v>
      </c>
      <c r="L54" s="80" t="s">
        <v>245</v>
      </c>
    </row>
    <row r="55" spans="1:12" ht="15.75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323087.26999999996</v>
      </c>
      <c r="H55" s="17" t="s">
        <v>24</v>
      </c>
      <c r="I55" s="91">
        <v>0</v>
      </c>
      <c r="J55" s="91">
        <v>323087.26999999996</v>
      </c>
      <c r="K55" s="90">
        <v>323087.26999999996</v>
      </c>
      <c r="L55" s="80" t="s">
        <v>245</v>
      </c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>
        <v>0</v>
      </c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>
        <v>0</v>
      </c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>
        <v>0</v>
      </c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/>
      <c r="H59" s="17"/>
      <c r="I59" s="91">
        <v>0</v>
      </c>
      <c r="J59" s="91"/>
      <c r="K59" s="90">
        <v>0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705.11</v>
      </c>
      <c r="H60" s="17" t="s">
        <v>15</v>
      </c>
      <c r="I60" s="91">
        <v>705.11</v>
      </c>
      <c r="J60" s="91"/>
      <c r="K60" s="90">
        <v>705.11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146898.62</v>
      </c>
      <c r="H61" s="17" t="s">
        <v>15</v>
      </c>
      <c r="I61" s="91">
        <v>146898.62</v>
      </c>
      <c r="J61" s="91"/>
      <c r="K61" s="90">
        <v>146898.62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378279.07</v>
      </c>
      <c r="H62" s="17" t="s">
        <v>24</v>
      </c>
      <c r="I62" s="91">
        <v>0</v>
      </c>
      <c r="J62" s="91">
        <v>378279.07</v>
      </c>
      <c r="K62" s="90">
        <v>378279.07</v>
      </c>
      <c r="L62" s="80" t="s">
        <v>246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245098.47</v>
      </c>
      <c r="H66" s="10"/>
      <c r="I66" s="90">
        <v>0</v>
      </c>
      <c r="J66" s="90">
        <v>245098.47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245098.47</v>
      </c>
      <c r="H69" s="17" t="s">
        <v>24</v>
      </c>
      <c r="I69" s="91">
        <v>0</v>
      </c>
      <c r="J69" s="91">
        <v>245098.47</v>
      </c>
      <c r="K69" s="90">
        <v>245098.47</v>
      </c>
      <c r="L69" s="18" t="s">
        <v>247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2281143.3599999994</v>
      </c>
      <c r="H70" s="10"/>
      <c r="I70" s="90">
        <v>857331.05</v>
      </c>
      <c r="J70" s="90">
        <v>1423812.3099999996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980149.27</v>
      </c>
      <c r="H72" s="17" t="s">
        <v>59</v>
      </c>
      <c r="I72" s="91">
        <v>857331.05</v>
      </c>
      <c r="J72" s="91">
        <v>122818.22</v>
      </c>
      <c r="K72" s="90">
        <v>980149.27</v>
      </c>
      <c r="L72" s="80" t="s">
        <v>248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1300994.0899999996</v>
      </c>
      <c r="H73" s="17" t="s">
        <v>24</v>
      </c>
      <c r="I73" s="91">
        <v>0</v>
      </c>
      <c r="J73" s="91">
        <v>1300994.0899999996</v>
      </c>
      <c r="K73" s="90">
        <v>1300994.0899999996</v>
      </c>
      <c r="L73" s="18" t="s">
        <v>249</v>
      </c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14866316.910000002</v>
      </c>
      <c r="H76" s="26"/>
      <c r="I76" s="94">
        <v>4984573.5554999998</v>
      </c>
      <c r="J76" s="94">
        <v>9881743.3544999994</v>
      </c>
      <c r="K76" s="90">
        <v>14866316.91</v>
      </c>
      <c r="L76" s="27"/>
    </row>
    <row r="77" spans="1:12" ht="15.75" x14ac:dyDescent="0.25">
      <c r="F77" s="83" t="s">
        <v>200</v>
      </c>
      <c r="G77" s="95">
        <v>14866316.910000002</v>
      </c>
      <c r="H77" s="14"/>
      <c r="I77" s="85">
        <v>0.33529310492143943</v>
      </c>
      <c r="J77" s="85">
        <v>0.6647068950785604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78020521.236592308</v>
      </c>
      <c r="J83" s="87">
        <v>6.3887980706827052E-2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659" priority="119" operator="notEqual">
      <formula>G15</formula>
    </cfRule>
    <cfRule type="cellIs" dxfId="658" priority="120" operator="equal">
      <formula>G15</formula>
    </cfRule>
  </conditionalFormatting>
  <conditionalFormatting sqref="K16">
    <cfRule type="cellIs" dxfId="657" priority="117" operator="notEqual">
      <formula>G16</formula>
    </cfRule>
    <cfRule type="cellIs" dxfId="656" priority="118" operator="equal">
      <formula>G16</formula>
    </cfRule>
  </conditionalFormatting>
  <conditionalFormatting sqref="K17">
    <cfRule type="cellIs" dxfId="655" priority="115" operator="notEqual">
      <formula>G17</formula>
    </cfRule>
    <cfRule type="cellIs" dxfId="654" priority="116" operator="equal">
      <formula>G17</formula>
    </cfRule>
  </conditionalFormatting>
  <conditionalFormatting sqref="K18">
    <cfRule type="cellIs" dxfId="653" priority="113" operator="notEqual">
      <formula>G18</formula>
    </cfRule>
    <cfRule type="cellIs" dxfId="652" priority="114" operator="equal">
      <formula>G18</formula>
    </cfRule>
  </conditionalFormatting>
  <conditionalFormatting sqref="K19">
    <cfRule type="cellIs" dxfId="651" priority="111" operator="notEqual">
      <formula>G19</formula>
    </cfRule>
    <cfRule type="cellIs" dxfId="650" priority="112" operator="equal">
      <formula>G19</formula>
    </cfRule>
  </conditionalFormatting>
  <conditionalFormatting sqref="K20">
    <cfRule type="cellIs" dxfId="649" priority="109" operator="notEqual">
      <formula>G20</formula>
    </cfRule>
    <cfRule type="cellIs" dxfId="648" priority="110" operator="equal">
      <formula>G20</formula>
    </cfRule>
  </conditionalFormatting>
  <conditionalFormatting sqref="K21">
    <cfRule type="cellIs" dxfId="647" priority="107" operator="notEqual">
      <formula>G21</formula>
    </cfRule>
    <cfRule type="cellIs" dxfId="646" priority="108" operator="equal">
      <formula>G21</formula>
    </cfRule>
  </conditionalFormatting>
  <conditionalFormatting sqref="K22">
    <cfRule type="cellIs" dxfId="645" priority="105" operator="notEqual">
      <formula>G22</formula>
    </cfRule>
    <cfRule type="cellIs" dxfId="644" priority="106" operator="equal">
      <formula>G22</formula>
    </cfRule>
  </conditionalFormatting>
  <conditionalFormatting sqref="K23">
    <cfRule type="cellIs" dxfId="643" priority="103" operator="notEqual">
      <formula>G23</formula>
    </cfRule>
    <cfRule type="cellIs" dxfId="642" priority="104" operator="equal">
      <formula>G23</formula>
    </cfRule>
  </conditionalFormatting>
  <conditionalFormatting sqref="K24">
    <cfRule type="cellIs" dxfId="641" priority="101" operator="notEqual">
      <formula>G24</formula>
    </cfRule>
    <cfRule type="cellIs" dxfId="640" priority="102" operator="equal">
      <formula>G24</formula>
    </cfRule>
  </conditionalFormatting>
  <conditionalFormatting sqref="K26">
    <cfRule type="cellIs" dxfId="639" priority="99" operator="notEqual">
      <formula>G26</formula>
    </cfRule>
    <cfRule type="cellIs" dxfId="638" priority="100" operator="equal">
      <formula>G26</formula>
    </cfRule>
  </conditionalFormatting>
  <conditionalFormatting sqref="K27">
    <cfRule type="cellIs" dxfId="637" priority="97" operator="notEqual">
      <formula>G27</formula>
    </cfRule>
    <cfRule type="cellIs" dxfId="636" priority="98" operator="equal">
      <formula>G27</formula>
    </cfRule>
  </conditionalFormatting>
  <conditionalFormatting sqref="K28">
    <cfRule type="cellIs" dxfId="635" priority="95" operator="notEqual">
      <formula>G28</formula>
    </cfRule>
    <cfRule type="cellIs" dxfId="634" priority="96" operator="equal">
      <formula>G28</formula>
    </cfRule>
  </conditionalFormatting>
  <conditionalFormatting sqref="K29">
    <cfRule type="cellIs" dxfId="633" priority="93" operator="notEqual">
      <formula>G29</formula>
    </cfRule>
    <cfRule type="cellIs" dxfId="632" priority="94" operator="equal">
      <formula>G29</formula>
    </cfRule>
  </conditionalFormatting>
  <conditionalFormatting sqref="K30">
    <cfRule type="cellIs" dxfId="631" priority="91" operator="notEqual">
      <formula>G30</formula>
    </cfRule>
    <cfRule type="cellIs" dxfId="630" priority="92" operator="equal">
      <formula>G30</formula>
    </cfRule>
  </conditionalFormatting>
  <conditionalFormatting sqref="K31">
    <cfRule type="cellIs" dxfId="629" priority="89" operator="notEqual">
      <formula>G31</formula>
    </cfRule>
    <cfRule type="cellIs" dxfId="628" priority="90" operator="equal">
      <formula>G31</formula>
    </cfRule>
  </conditionalFormatting>
  <conditionalFormatting sqref="K32">
    <cfRule type="cellIs" dxfId="627" priority="87" operator="notEqual">
      <formula>G32</formula>
    </cfRule>
    <cfRule type="cellIs" dxfId="626" priority="88" operator="equal">
      <formula>G32</formula>
    </cfRule>
  </conditionalFormatting>
  <conditionalFormatting sqref="K33">
    <cfRule type="cellIs" dxfId="625" priority="85" operator="notEqual">
      <formula>G33</formula>
    </cfRule>
    <cfRule type="cellIs" dxfId="624" priority="86" operator="equal">
      <formula>G33</formula>
    </cfRule>
  </conditionalFormatting>
  <conditionalFormatting sqref="K34">
    <cfRule type="cellIs" dxfId="623" priority="83" operator="notEqual">
      <formula>G34</formula>
    </cfRule>
    <cfRule type="cellIs" dxfId="622" priority="84" operator="equal">
      <formula>G34</formula>
    </cfRule>
  </conditionalFormatting>
  <conditionalFormatting sqref="K35">
    <cfRule type="cellIs" dxfId="621" priority="81" operator="notEqual">
      <formula>G35</formula>
    </cfRule>
    <cfRule type="cellIs" dxfId="620" priority="82" operator="equal">
      <formula>G35</formula>
    </cfRule>
  </conditionalFormatting>
  <conditionalFormatting sqref="K36">
    <cfRule type="cellIs" dxfId="619" priority="79" operator="notEqual">
      <formula>G36</formula>
    </cfRule>
    <cfRule type="cellIs" dxfId="618" priority="80" operator="equal">
      <formula>G36</formula>
    </cfRule>
  </conditionalFormatting>
  <conditionalFormatting sqref="K37">
    <cfRule type="cellIs" dxfId="617" priority="77" operator="notEqual">
      <formula>G37</formula>
    </cfRule>
    <cfRule type="cellIs" dxfId="616" priority="78" operator="equal">
      <formula>G37</formula>
    </cfRule>
  </conditionalFormatting>
  <conditionalFormatting sqref="K38">
    <cfRule type="cellIs" dxfId="615" priority="75" operator="notEqual">
      <formula>G38</formula>
    </cfRule>
    <cfRule type="cellIs" dxfId="614" priority="76" operator="equal">
      <formula>G38</formula>
    </cfRule>
  </conditionalFormatting>
  <conditionalFormatting sqref="K39">
    <cfRule type="cellIs" dxfId="613" priority="73" operator="notEqual">
      <formula>G39</formula>
    </cfRule>
    <cfRule type="cellIs" dxfId="612" priority="74" operator="equal">
      <formula>G39</formula>
    </cfRule>
  </conditionalFormatting>
  <conditionalFormatting sqref="K40">
    <cfRule type="cellIs" dxfId="611" priority="71" operator="notEqual">
      <formula>G40</formula>
    </cfRule>
    <cfRule type="cellIs" dxfId="610" priority="72" operator="equal">
      <formula>G40</formula>
    </cfRule>
  </conditionalFormatting>
  <conditionalFormatting sqref="K41">
    <cfRule type="cellIs" dxfId="609" priority="69" operator="notEqual">
      <formula>G41</formula>
    </cfRule>
    <cfRule type="cellIs" dxfId="608" priority="70" operator="equal">
      <formula>G41</formula>
    </cfRule>
  </conditionalFormatting>
  <conditionalFormatting sqref="K43">
    <cfRule type="cellIs" dxfId="607" priority="67" operator="notEqual">
      <formula>G43</formula>
    </cfRule>
    <cfRule type="cellIs" dxfId="606" priority="68" operator="equal">
      <formula>G43</formula>
    </cfRule>
  </conditionalFormatting>
  <conditionalFormatting sqref="K44">
    <cfRule type="cellIs" dxfId="605" priority="65" operator="notEqual">
      <formula>G44</formula>
    </cfRule>
    <cfRule type="cellIs" dxfId="604" priority="66" operator="equal">
      <formula>G44</formula>
    </cfRule>
  </conditionalFormatting>
  <conditionalFormatting sqref="K45">
    <cfRule type="cellIs" dxfId="603" priority="63" operator="notEqual">
      <formula>G45</formula>
    </cfRule>
    <cfRule type="cellIs" dxfId="602" priority="64" operator="equal">
      <formula>G45</formula>
    </cfRule>
  </conditionalFormatting>
  <conditionalFormatting sqref="K46">
    <cfRule type="cellIs" dxfId="601" priority="61" operator="notEqual">
      <formula>G46</formula>
    </cfRule>
    <cfRule type="cellIs" dxfId="600" priority="62" operator="equal">
      <formula>G46</formula>
    </cfRule>
  </conditionalFormatting>
  <conditionalFormatting sqref="K47">
    <cfRule type="cellIs" dxfId="599" priority="59" operator="notEqual">
      <formula>G47</formula>
    </cfRule>
    <cfRule type="cellIs" dxfId="598" priority="60" operator="equal">
      <formula>G47</formula>
    </cfRule>
  </conditionalFormatting>
  <conditionalFormatting sqref="K48">
    <cfRule type="cellIs" dxfId="597" priority="57" operator="notEqual">
      <formula>G48</formula>
    </cfRule>
    <cfRule type="cellIs" dxfId="596" priority="58" operator="equal">
      <formula>G48</formula>
    </cfRule>
  </conditionalFormatting>
  <conditionalFormatting sqref="K49">
    <cfRule type="cellIs" dxfId="595" priority="55" operator="notEqual">
      <formula>G49</formula>
    </cfRule>
    <cfRule type="cellIs" dxfId="594" priority="56" operator="equal">
      <formula>G49</formula>
    </cfRule>
  </conditionalFormatting>
  <conditionalFormatting sqref="K50">
    <cfRule type="cellIs" dxfId="593" priority="53" operator="notEqual">
      <formula>G50</formula>
    </cfRule>
    <cfRule type="cellIs" dxfId="592" priority="54" operator="equal">
      <formula>G50</formula>
    </cfRule>
  </conditionalFormatting>
  <conditionalFormatting sqref="K51">
    <cfRule type="cellIs" dxfId="591" priority="51" operator="notEqual">
      <formula>G51</formula>
    </cfRule>
    <cfRule type="cellIs" dxfId="590" priority="52" operator="equal">
      <formula>G51</formula>
    </cfRule>
  </conditionalFormatting>
  <conditionalFormatting sqref="K52">
    <cfRule type="cellIs" dxfId="589" priority="49" operator="notEqual">
      <formula>G52</formula>
    </cfRule>
    <cfRule type="cellIs" dxfId="588" priority="50" operator="equal">
      <formula>G52</formula>
    </cfRule>
  </conditionalFormatting>
  <conditionalFormatting sqref="K53">
    <cfRule type="cellIs" dxfId="587" priority="47" operator="notEqual">
      <formula>G53</formula>
    </cfRule>
    <cfRule type="cellIs" dxfId="586" priority="48" operator="equal">
      <formula>G53</formula>
    </cfRule>
  </conditionalFormatting>
  <conditionalFormatting sqref="K54">
    <cfRule type="cellIs" dxfId="585" priority="45" operator="notEqual">
      <formula>G54</formula>
    </cfRule>
    <cfRule type="cellIs" dxfId="584" priority="46" operator="equal">
      <formula>G54</formula>
    </cfRule>
  </conditionalFormatting>
  <conditionalFormatting sqref="K55">
    <cfRule type="cellIs" dxfId="583" priority="43" operator="notEqual">
      <formula>G55</formula>
    </cfRule>
    <cfRule type="cellIs" dxfId="582" priority="44" operator="equal">
      <formula>G55</formula>
    </cfRule>
  </conditionalFormatting>
  <conditionalFormatting sqref="K56">
    <cfRule type="cellIs" dxfId="581" priority="41" operator="notEqual">
      <formula>G56</formula>
    </cfRule>
    <cfRule type="cellIs" dxfId="580" priority="42" operator="equal">
      <formula>G56</formula>
    </cfRule>
  </conditionalFormatting>
  <conditionalFormatting sqref="K57">
    <cfRule type="cellIs" dxfId="579" priority="39" operator="notEqual">
      <formula>G57</formula>
    </cfRule>
    <cfRule type="cellIs" dxfId="578" priority="40" operator="equal">
      <formula>G57</formula>
    </cfRule>
  </conditionalFormatting>
  <conditionalFormatting sqref="K58">
    <cfRule type="cellIs" dxfId="577" priority="37" operator="notEqual">
      <formula>G58</formula>
    </cfRule>
    <cfRule type="cellIs" dxfId="576" priority="38" operator="equal">
      <formula>G58</formula>
    </cfRule>
  </conditionalFormatting>
  <conditionalFormatting sqref="K59">
    <cfRule type="cellIs" dxfId="575" priority="35" operator="notEqual">
      <formula>G59</formula>
    </cfRule>
    <cfRule type="cellIs" dxfId="574" priority="36" operator="equal">
      <formula>G59</formula>
    </cfRule>
  </conditionalFormatting>
  <conditionalFormatting sqref="K60">
    <cfRule type="cellIs" dxfId="573" priority="33" operator="notEqual">
      <formula>G60</formula>
    </cfRule>
    <cfRule type="cellIs" dxfId="572" priority="34" operator="equal">
      <formula>G60</formula>
    </cfRule>
  </conditionalFormatting>
  <conditionalFormatting sqref="K61">
    <cfRule type="cellIs" dxfId="571" priority="31" operator="notEqual">
      <formula>G61</formula>
    </cfRule>
    <cfRule type="cellIs" dxfId="570" priority="32" operator="equal">
      <formula>G61</formula>
    </cfRule>
  </conditionalFormatting>
  <conditionalFormatting sqref="K62">
    <cfRule type="cellIs" dxfId="569" priority="29" operator="notEqual">
      <formula>G62</formula>
    </cfRule>
    <cfRule type="cellIs" dxfId="568" priority="30" operator="equal">
      <formula>G62</formula>
    </cfRule>
  </conditionalFormatting>
  <conditionalFormatting sqref="K63">
    <cfRule type="cellIs" dxfId="567" priority="27" operator="notEqual">
      <formula>G63</formula>
    </cfRule>
    <cfRule type="cellIs" dxfId="566" priority="28" operator="equal">
      <formula>G63</formula>
    </cfRule>
  </conditionalFormatting>
  <conditionalFormatting sqref="K67">
    <cfRule type="cellIs" dxfId="565" priority="25" operator="notEqual">
      <formula>G67</formula>
    </cfRule>
    <cfRule type="cellIs" dxfId="564" priority="26" operator="equal">
      <formula>G67</formula>
    </cfRule>
  </conditionalFormatting>
  <conditionalFormatting sqref="K68">
    <cfRule type="cellIs" dxfId="563" priority="23" operator="notEqual">
      <formula>G68</formula>
    </cfRule>
    <cfRule type="cellIs" dxfId="562" priority="24" operator="equal">
      <formula>G68</formula>
    </cfRule>
  </conditionalFormatting>
  <conditionalFormatting sqref="K69">
    <cfRule type="cellIs" dxfId="561" priority="21" operator="notEqual">
      <formula>G69</formula>
    </cfRule>
    <cfRule type="cellIs" dxfId="560" priority="22" operator="equal">
      <formula>G69</formula>
    </cfRule>
  </conditionalFormatting>
  <conditionalFormatting sqref="K71">
    <cfRule type="cellIs" dxfId="559" priority="19" operator="notEqual">
      <formula>G71</formula>
    </cfRule>
    <cfRule type="cellIs" dxfId="558" priority="20" operator="equal">
      <formula>G71</formula>
    </cfRule>
  </conditionalFormatting>
  <conditionalFormatting sqref="K72">
    <cfRule type="cellIs" dxfId="557" priority="17" operator="notEqual">
      <formula>G72</formula>
    </cfRule>
    <cfRule type="cellIs" dxfId="556" priority="18" operator="equal">
      <formula>G72</formula>
    </cfRule>
  </conditionalFormatting>
  <conditionalFormatting sqref="K73">
    <cfRule type="cellIs" dxfId="555" priority="15" operator="notEqual">
      <formula>G73</formula>
    </cfRule>
    <cfRule type="cellIs" dxfId="554" priority="16" operator="equal">
      <formula>G73</formula>
    </cfRule>
  </conditionalFormatting>
  <conditionalFormatting sqref="K76">
    <cfRule type="cellIs" dxfId="553" priority="13" operator="notEqual">
      <formula>G76</formula>
    </cfRule>
    <cfRule type="cellIs" dxfId="552" priority="14" operator="equal">
      <formula>G76</formula>
    </cfRule>
  </conditionalFormatting>
  <conditionalFormatting sqref="K9">
    <cfRule type="cellIs" dxfId="551" priority="131" operator="notEqual">
      <formula>G9</formula>
    </cfRule>
    <cfRule type="cellIs" dxfId="550" priority="132" operator="equal">
      <formula>G9</formula>
    </cfRule>
  </conditionalFormatting>
  <conditionalFormatting sqref="K10">
    <cfRule type="cellIs" dxfId="549" priority="129" operator="notEqual">
      <formula>G10</formula>
    </cfRule>
    <cfRule type="cellIs" dxfId="548" priority="130" operator="equal">
      <formula>G10</formula>
    </cfRule>
  </conditionalFormatting>
  <conditionalFormatting sqref="K11">
    <cfRule type="cellIs" dxfId="547" priority="127" operator="notEqual">
      <formula>G11</formula>
    </cfRule>
    <cfRule type="cellIs" dxfId="546" priority="128" operator="equal">
      <formula>G11</formula>
    </cfRule>
  </conditionalFormatting>
  <conditionalFormatting sqref="K12">
    <cfRule type="cellIs" dxfId="545" priority="125" operator="notEqual">
      <formula>G12</formula>
    </cfRule>
    <cfRule type="cellIs" dxfId="544" priority="126" operator="equal">
      <formula>G12</formula>
    </cfRule>
  </conditionalFormatting>
  <conditionalFormatting sqref="K13">
    <cfRule type="cellIs" dxfId="543" priority="123" operator="notEqual">
      <formula>G13</formula>
    </cfRule>
    <cfRule type="cellIs" dxfId="542" priority="124" operator="equal">
      <formula>G13</formula>
    </cfRule>
  </conditionalFormatting>
  <conditionalFormatting sqref="K14">
    <cfRule type="cellIs" dxfId="541" priority="121" operator="notEqual">
      <formula>G14</formula>
    </cfRule>
    <cfRule type="cellIs" dxfId="540" priority="122" operator="equal">
      <formula>G14</formula>
    </cfRule>
  </conditionalFormatting>
  <conditionalFormatting sqref="G76">
    <cfRule type="cellIs" dxfId="539" priority="11" operator="notEqual">
      <formula>$G$77</formula>
    </cfRule>
    <cfRule type="cellIs" dxfId="538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5377C37A-7642-4DE1-A73F-93C8CD0344F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388049F9-B2C5-49CB-9576-10B141542AC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48242128-65EA-4268-A98C-8E77C4F84A2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88D0CF48-133C-4FED-A92B-379BE9FE51E3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9EB1508-5752-4F53-854E-2F103C98FB41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9407690D-89DD-4FB1-A64B-4140299B7279}">
            <xm:f>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Detail'!#REF!+'D:\Finance\Work\Reports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56885DE4-30A3-4813-8FD0-2C8C4DA03F4C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87ADECD-D0EA-4085-BAE9-ED947EE83C9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B96AC7A7-6642-48CF-BAAE-EC9C54CFA1D1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FADB8C54-597F-4B92-A7A8-32F89777CE3E}">
            <xm:f>'D:\Finance\Work\Reports &amp; Surveys\Cost Analysis\Cost Analysis - 2012-2013\Received from Colleges\Santa Fe\Original\[24 Santa Fe 2012-13 CA2 SRS 10-7-13.xlsx]CA2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169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2763383.1</v>
      </c>
      <c r="H8" s="10"/>
      <c r="I8" s="90">
        <v>2168640.21</v>
      </c>
      <c r="J8" s="90">
        <v>594742.89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396.13</v>
      </c>
      <c r="H10" s="17" t="s">
        <v>15</v>
      </c>
      <c r="I10" s="91">
        <v>396.13</v>
      </c>
      <c r="J10" s="91"/>
      <c r="K10" s="90">
        <v>396.13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1040466.71</v>
      </c>
      <c r="H11" s="17" t="s">
        <v>15</v>
      </c>
      <c r="I11" s="91">
        <v>1040466.71</v>
      </c>
      <c r="J11" s="91"/>
      <c r="K11" s="90">
        <v>1040466.71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>
        <v>0</v>
      </c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650075.56999999995</v>
      </c>
      <c r="H13" s="17" t="s">
        <v>15</v>
      </c>
      <c r="I13" s="91">
        <v>650075.56999999995</v>
      </c>
      <c r="J13" s="91"/>
      <c r="K13" s="90">
        <v>650075.56999999995</v>
      </c>
      <c r="L13" s="80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0</v>
      </c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>
        <v>15013.66</v>
      </c>
      <c r="H15" s="17" t="s">
        <v>15</v>
      </c>
      <c r="I15" s="91">
        <v>15013.66</v>
      </c>
      <c r="J15" s="91"/>
      <c r="K15" s="90">
        <v>15013.66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0</v>
      </c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>
        <v>5531.46</v>
      </c>
      <c r="H17" s="17" t="s">
        <v>24</v>
      </c>
      <c r="I17" s="91"/>
      <c r="J17" s="91">
        <v>5531.46</v>
      </c>
      <c r="K17" s="90">
        <v>5531.46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589211.43000000005</v>
      </c>
      <c r="H18" s="17" t="s">
        <v>24</v>
      </c>
      <c r="I18" s="91"/>
      <c r="J18" s="91">
        <v>589211.43000000005</v>
      </c>
      <c r="K18" s="90">
        <v>589211.43000000005</v>
      </c>
      <c r="L18" s="18"/>
    </row>
    <row r="19" spans="1:12" ht="15.75" x14ac:dyDescent="0.25">
      <c r="A19" s="9"/>
      <c r="B19" s="10"/>
      <c r="C19" s="11" t="s">
        <v>35</v>
      </c>
      <c r="D19" s="14"/>
      <c r="E19" s="11"/>
      <c r="F19" s="10" t="s">
        <v>36</v>
      </c>
      <c r="G19" s="92">
        <v>0</v>
      </c>
      <c r="H19" s="17"/>
      <c r="I19" s="92"/>
      <c r="J19" s="92"/>
      <c r="K19" s="90">
        <v>0</v>
      </c>
      <c r="L19" s="80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462688.14</v>
      </c>
      <c r="H20" s="17" t="s">
        <v>15</v>
      </c>
      <c r="I20" s="91">
        <v>462688.14</v>
      </c>
      <c r="J20" s="91"/>
      <c r="K20" s="90">
        <v>462688.14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0</v>
      </c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0</v>
      </c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0</v>
      </c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>
        <v>0</v>
      </c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3772662.8</v>
      </c>
      <c r="H25" s="10"/>
      <c r="I25" s="90">
        <v>1608386.23</v>
      </c>
      <c r="J25" s="90">
        <v>2164276.5699999998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>
        <v>380319.18</v>
      </c>
      <c r="H26" s="17" t="s">
        <v>15</v>
      </c>
      <c r="I26" s="91">
        <v>380319.18</v>
      </c>
      <c r="J26" s="91"/>
      <c r="K26" s="90">
        <v>380319.18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ht="15.75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1784612.38</v>
      </c>
      <c r="H30" s="17" t="s">
        <v>59</v>
      </c>
      <c r="I30" s="91">
        <v>840756.38</v>
      </c>
      <c r="J30" s="91">
        <v>943855.99999999988</v>
      </c>
      <c r="K30" s="90">
        <v>1784612.38</v>
      </c>
      <c r="L30" s="80" t="s">
        <v>333</v>
      </c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>
        <v>387310.67</v>
      </c>
      <c r="H31" s="17" t="s">
        <v>15</v>
      </c>
      <c r="I31" s="91">
        <v>387310.67</v>
      </c>
      <c r="J31" s="91"/>
      <c r="K31" s="90">
        <v>387310.67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498015.82</v>
      </c>
      <c r="H32" s="17" t="s">
        <v>24</v>
      </c>
      <c r="I32" s="91"/>
      <c r="J32" s="91">
        <v>498015.82</v>
      </c>
      <c r="K32" s="90">
        <v>498015.82</v>
      </c>
      <c r="L32" s="18" t="s">
        <v>268</v>
      </c>
    </row>
    <row r="33" spans="1:12" ht="15.75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405170.03</v>
      </c>
      <c r="H33" s="17" t="s">
        <v>24</v>
      </c>
      <c r="I33" s="91"/>
      <c r="J33" s="91">
        <v>405170.03</v>
      </c>
      <c r="K33" s="90">
        <v>405170.03</v>
      </c>
      <c r="L33" s="80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ht="15.75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317234.71999999997</v>
      </c>
      <c r="H40" s="17" t="s">
        <v>24</v>
      </c>
      <c r="I40" s="91"/>
      <c r="J40" s="91">
        <v>317234.71999999997</v>
      </c>
      <c r="K40" s="90">
        <v>317234.71999999997</v>
      </c>
      <c r="L40" s="80" t="s">
        <v>250</v>
      </c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6336125.879999999</v>
      </c>
      <c r="H42" s="10"/>
      <c r="I42" s="90">
        <v>2045252.48</v>
      </c>
      <c r="J42" s="90">
        <v>4290873.3999999994</v>
      </c>
      <c r="K42" s="90"/>
      <c r="L42" s="15"/>
    </row>
    <row r="43" spans="1:12" ht="15.75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2418732.1</v>
      </c>
      <c r="H43" s="17" t="s">
        <v>24</v>
      </c>
      <c r="I43" s="91"/>
      <c r="J43" s="91">
        <v>2418732.1</v>
      </c>
      <c r="K43" s="90">
        <v>2418732.1</v>
      </c>
      <c r="L43" s="80" t="s">
        <v>251</v>
      </c>
    </row>
    <row r="44" spans="1:12" ht="15.75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542733.69999999995</v>
      </c>
      <c r="H44" s="17" t="s">
        <v>24</v>
      </c>
      <c r="I44" s="91"/>
      <c r="J44" s="91">
        <v>542733.69999999995</v>
      </c>
      <c r="K44" s="90">
        <v>542733.69999999995</v>
      </c>
      <c r="L44" s="80" t="s">
        <v>251</v>
      </c>
    </row>
    <row r="45" spans="1:12" ht="15.75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392694.4</v>
      </c>
      <c r="H45" s="17" t="s">
        <v>24</v>
      </c>
      <c r="I45" s="91"/>
      <c r="J45" s="91">
        <v>392694.4</v>
      </c>
      <c r="K45" s="90">
        <v>392694.4</v>
      </c>
      <c r="L45" s="80" t="s">
        <v>251</v>
      </c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ht="15.75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1731063.4</v>
      </c>
      <c r="H47" s="17" t="s">
        <v>59</v>
      </c>
      <c r="I47" s="91">
        <v>1719044.0499999998</v>
      </c>
      <c r="J47" s="91">
        <v>12019.35</v>
      </c>
      <c r="K47" s="90">
        <v>1731063.4</v>
      </c>
      <c r="L47" s="80" t="s">
        <v>252</v>
      </c>
    </row>
    <row r="48" spans="1:12" ht="15.75" x14ac:dyDescent="0.25">
      <c r="A48" s="10"/>
      <c r="B48" s="10"/>
      <c r="C48" s="11" t="s">
        <v>94</v>
      </c>
      <c r="D48" s="10"/>
      <c r="E48" s="10"/>
      <c r="F48" s="10" t="s">
        <v>95</v>
      </c>
      <c r="G48" s="91">
        <v>-263222.99</v>
      </c>
      <c r="H48" s="17" t="s">
        <v>24</v>
      </c>
      <c r="I48" s="91"/>
      <c r="J48" s="91">
        <v>-263222.99</v>
      </c>
      <c r="K48" s="90">
        <v>-263222.99</v>
      </c>
      <c r="L48" s="80" t="s">
        <v>253</v>
      </c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184405.84</v>
      </c>
      <c r="H49" s="17" t="s">
        <v>15</v>
      </c>
      <c r="I49" s="91">
        <v>184405.84</v>
      </c>
      <c r="J49" s="91"/>
      <c r="K49" s="90">
        <v>184405.84</v>
      </c>
      <c r="L49" s="18"/>
    </row>
    <row r="50" spans="1:12" ht="15.75" x14ac:dyDescent="0.25">
      <c r="A50" s="10"/>
      <c r="B50" s="10"/>
      <c r="C50" s="11" t="s">
        <v>98</v>
      </c>
      <c r="D50" s="10"/>
      <c r="E50" s="10"/>
      <c r="F50" s="10" t="s">
        <v>99</v>
      </c>
      <c r="G50" s="91">
        <v>285856.25</v>
      </c>
      <c r="H50" s="17" t="s">
        <v>24</v>
      </c>
      <c r="I50" s="91"/>
      <c r="J50" s="91">
        <v>285856.25</v>
      </c>
      <c r="K50" s="90">
        <v>285856.25</v>
      </c>
      <c r="L50" s="80" t="s">
        <v>254</v>
      </c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ht="15.75" x14ac:dyDescent="0.25">
      <c r="A52" s="10"/>
      <c r="B52" s="10"/>
      <c r="C52" s="11" t="s">
        <v>102</v>
      </c>
      <c r="D52" s="10"/>
      <c r="E52" s="10"/>
      <c r="F52" s="10" t="s">
        <v>103</v>
      </c>
      <c r="G52" s="91">
        <v>53856.14</v>
      </c>
      <c r="H52" s="17" t="s">
        <v>24</v>
      </c>
      <c r="I52" s="91"/>
      <c r="J52" s="91">
        <v>53856.14</v>
      </c>
      <c r="K52" s="90">
        <v>53856.14</v>
      </c>
      <c r="L52" s="80" t="s">
        <v>254</v>
      </c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/>
      <c r="H54" s="17"/>
      <c r="I54" s="91"/>
      <c r="J54" s="91"/>
      <c r="K54" s="90">
        <v>0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218308.07</v>
      </c>
      <c r="H59" s="17" t="s">
        <v>24</v>
      </c>
      <c r="I59" s="91"/>
      <c r="J59" s="91">
        <v>218308.07</v>
      </c>
      <c r="K59" s="90">
        <v>218308.07</v>
      </c>
      <c r="L59" s="80" t="s">
        <v>255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10743.3</v>
      </c>
      <c r="H60" s="17" t="s">
        <v>24</v>
      </c>
      <c r="I60" s="91"/>
      <c r="J60" s="91">
        <v>10743.3</v>
      </c>
      <c r="K60" s="90">
        <v>10743.3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78909.47</v>
      </c>
      <c r="H61" s="17" t="s">
        <v>15</v>
      </c>
      <c r="I61" s="91">
        <v>78909.47</v>
      </c>
      <c r="J61" s="91"/>
      <c r="K61" s="90">
        <v>78909.47</v>
      </c>
      <c r="L61" s="18"/>
    </row>
    <row r="62" spans="1:12" ht="15.75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682046.2</v>
      </c>
      <c r="H62" s="17" t="s">
        <v>59</v>
      </c>
      <c r="I62" s="91">
        <v>62893.119999999995</v>
      </c>
      <c r="J62" s="91">
        <v>619153.07999999996</v>
      </c>
      <c r="K62" s="90">
        <v>682046.2</v>
      </c>
      <c r="L62" s="80" t="s">
        <v>269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3580466.85</v>
      </c>
      <c r="H70" s="10"/>
      <c r="I70" s="90">
        <v>1768363.14</v>
      </c>
      <c r="J70" s="90">
        <v>1812103.7100000002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ht="15.75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2949517.54</v>
      </c>
      <c r="H72" s="17" t="s">
        <v>59</v>
      </c>
      <c r="I72" s="91">
        <v>1768363.14</v>
      </c>
      <c r="J72" s="91">
        <v>1181154.4000000001</v>
      </c>
      <c r="K72" s="90">
        <v>2949517.54</v>
      </c>
      <c r="L72" s="80" t="s">
        <v>334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630949.31000000006</v>
      </c>
      <c r="H73" s="17" t="s">
        <v>24</v>
      </c>
      <c r="I73" s="91"/>
      <c r="J73" s="91">
        <v>630949.31000000006</v>
      </c>
      <c r="K73" s="90">
        <v>630949.31000000006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16452638.629999999</v>
      </c>
      <c r="H76" s="26"/>
      <c r="I76" s="94">
        <v>7590642.0599999996</v>
      </c>
      <c r="J76" s="94">
        <v>8861996.5700000003</v>
      </c>
      <c r="K76" s="90">
        <v>16452638.629999999</v>
      </c>
      <c r="L76" s="27"/>
    </row>
    <row r="77" spans="1:12" ht="15.75" x14ac:dyDescent="0.25">
      <c r="F77" s="83" t="s">
        <v>200</v>
      </c>
      <c r="G77" s="95">
        <v>16452638.630000001</v>
      </c>
      <c r="H77" s="14"/>
      <c r="I77" s="85">
        <v>0.46136320323471419</v>
      </c>
      <c r="J77" s="85">
        <v>0.53863679676528586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82755566.006822318</v>
      </c>
      <c r="J83" s="87">
        <v>9.1723643813568165E-2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527" priority="119" operator="notEqual">
      <formula>G15</formula>
    </cfRule>
    <cfRule type="cellIs" dxfId="526" priority="120" operator="equal">
      <formula>G15</formula>
    </cfRule>
  </conditionalFormatting>
  <conditionalFormatting sqref="K16">
    <cfRule type="cellIs" dxfId="525" priority="117" operator="notEqual">
      <formula>G16</formula>
    </cfRule>
    <cfRule type="cellIs" dxfId="524" priority="118" operator="equal">
      <formula>G16</formula>
    </cfRule>
  </conditionalFormatting>
  <conditionalFormatting sqref="K17">
    <cfRule type="cellIs" dxfId="523" priority="115" operator="notEqual">
      <formula>G17</formula>
    </cfRule>
    <cfRule type="cellIs" dxfId="522" priority="116" operator="equal">
      <formula>G17</formula>
    </cfRule>
  </conditionalFormatting>
  <conditionalFormatting sqref="K18">
    <cfRule type="cellIs" dxfId="521" priority="113" operator="notEqual">
      <formula>G18</formula>
    </cfRule>
    <cfRule type="cellIs" dxfId="520" priority="114" operator="equal">
      <formula>G18</formula>
    </cfRule>
  </conditionalFormatting>
  <conditionalFormatting sqref="K19">
    <cfRule type="cellIs" dxfId="519" priority="111" operator="notEqual">
      <formula>G19</formula>
    </cfRule>
    <cfRule type="cellIs" dxfId="518" priority="112" operator="equal">
      <formula>G19</formula>
    </cfRule>
  </conditionalFormatting>
  <conditionalFormatting sqref="K20">
    <cfRule type="cellIs" dxfId="517" priority="109" operator="notEqual">
      <formula>G20</formula>
    </cfRule>
    <cfRule type="cellIs" dxfId="516" priority="110" operator="equal">
      <formula>G20</formula>
    </cfRule>
  </conditionalFormatting>
  <conditionalFormatting sqref="K21">
    <cfRule type="cellIs" dxfId="515" priority="107" operator="notEqual">
      <formula>G21</formula>
    </cfRule>
    <cfRule type="cellIs" dxfId="514" priority="108" operator="equal">
      <formula>G21</formula>
    </cfRule>
  </conditionalFormatting>
  <conditionalFormatting sqref="K22">
    <cfRule type="cellIs" dxfId="513" priority="105" operator="notEqual">
      <formula>G22</formula>
    </cfRule>
    <cfRule type="cellIs" dxfId="512" priority="106" operator="equal">
      <formula>G22</formula>
    </cfRule>
  </conditionalFormatting>
  <conditionalFormatting sqref="K23">
    <cfRule type="cellIs" dxfId="511" priority="103" operator="notEqual">
      <formula>G23</formula>
    </cfRule>
    <cfRule type="cellIs" dxfId="510" priority="104" operator="equal">
      <formula>G23</formula>
    </cfRule>
  </conditionalFormatting>
  <conditionalFormatting sqref="K24">
    <cfRule type="cellIs" dxfId="509" priority="101" operator="notEqual">
      <formula>G24</formula>
    </cfRule>
    <cfRule type="cellIs" dxfId="508" priority="102" operator="equal">
      <formula>G24</formula>
    </cfRule>
  </conditionalFormatting>
  <conditionalFormatting sqref="K26">
    <cfRule type="cellIs" dxfId="507" priority="99" operator="notEqual">
      <formula>G26</formula>
    </cfRule>
    <cfRule type="cellIs" dxfId="506" priority="100" operator="equal">
      <formula>G26</formula>
    </cfRule>
  </conditionalFormatting>
  <conditionalFormatting sqref="K27">
    <cfRule type="cellIs" dxfId="505" priority="97" operator="notEqual">
      <formula>G27</formula>
    </cfRule>
    <cfRule type="cellIs" dxfId="504" priority="98" operator="equal">
      <formula>G27</formula>
    </cfRule>
  </conditionalFormatting>
  <conditionalFormatting sqref="K28">
    <cfRule type="cellIs" dxfId="503" priority="95" operator="notEqual">
      <formula>G28</formula>
    </cfRule>
    <cfRule type="cellIs" dxfId="502" priority="96" operator="equal">
      <formula>G28</formula>
    </cfRule>
  </conditionalFormatting>
  <conditionalFormatting sqref="K29">
    <cfRule type="cellIs" dxfId="501" priority="93" operator="notEqual">
      <formula>G29</formula>
    </cfRule>
    <cfRule type="cellIs" dxfId="500" priority="94" operator="equal">
      <formula>G29</formula>
    </cfRule>
  </conditionalFormatting>
  <conditionalFormatting sqref="K30">
    <cfRule type="cellIs" dxfId="499" priority="91" operator="notEqual">
      <formula>G30</formula>
    </cfRule>
    <cfRule type="cellIs" dxfId="498" priority="92" operator="equal">
      <formula>G30</formula>
    </cfRule>
  </conditionalFormatting>
  <conditionalFormatting sqref="K31">
    <cfRule type="cellIs" dxfId="497" priority="89" operator="notEqual">
      <formula>G31</formula>
    </cfRule>
    <cfRule type="cellIs" dxfId="496" priority="90" operator="equal">
      <formula>G31</formula>
    </cfRule>
  </conditionalFormatting>
  <conditionalFormatting sqref="K32">
    <cfRule type="cellIs" dxfId="495" priority="87" operator="notEqual">
      <formula>G32</formula>
    </cfRule>
    <cfRule type="cellIs" dxfId="494" priority="88" operator="equal">
      <formula>G32</formula>
    </cfRule>
  </conditionalFormatting>
  <conditionalFormatting sqref="K33">
    <cfRule type="cellIs" dxfId="493" priority="85" operator="notEqual">
      <formula>G33</formula>
    </cfRule>
    <cfRule type="cellIs" dxfId="492" priority="86" operator="equal">
      <formula>G33</formula>
    </cfRule>
  </conditionalFormatting>
  <conditionalFormatting sqref="K34">
    <cfRule type="cellIs" dxfId="491" priority="83" operator="notEqual">
      <formula>G34</formula>
    </cfRule>
    <cfRule type="cellIs" dxfId="490" priority="84" operator="equal">
      <formula>G34</formula>
    </cfRule>
  </conditionalFormatting>
  <conditionalFormatting sqref="K35">
    <cfRule type="cellIs" dxfId="489" priority="81" operator="notEqual">
      <formula>G35</formula>
    </cfRule>
    <cfRule type="cellIs" dxfId="488" priority="82" operator="equal">
      <formula>G35</formula>
    </cfRule>
  </conditionalFormatting>
  <conditionalFormatting sqref="K36">
    <cfRule type="cellIs" dxfId="487" priority="79" operator="notEqual">
      <formula>G36</formula>
    </cfRule>
    <cfRule type="cellIs" dxfId="486" priority="80" operator="equal">
      <formula>G36</formula>
    </cfRule>
  </conditionalFormatting>
  <conditionalFormatting sqref="K37">
    <cfRule type="cellIs" dxfId="485" priority="77" operator="notEqual">
      <formula>G37</formula>
    </cfRule>
    <cfRule type="cellIs" dxfId="484" priority="78" operator="equal">
      <formula>G37</formula>
    </cfRule>
  </conditionalFormatting>
  <conditionalFormatting sqref="K38">
    <cfRule type="cellIs" dxfId="483" priority="75" operator="notEqual">
      <formula>G38</formula>
    </cfRule>
    <cfRule type="cellIs" dxfId="482" priority="76" operator="equal">
      <formula>G38</formula>
    </cfRule>
  </conditionalFormatting>
  <conditionalFormatting sqref="K39">
    <cfRule type="cellIs" dxfId="481" priority="73" operator="notEqual">
      <formula>G39</formula>
    </cfRule>
    <cfRule type="cellIs" dxfId="480" priority="74" operator="equal">
      <formula>G39</formula>
    </cfRule>
  </conditionalFormatting>
  <conditionalFormatting sqref="K40">
    <cfRule type="cellIs" dxfId="479" priority="71" operator="notEqual">
      <formula>G40</formula>
    </cfRule>
    <cfRule type="cellIs" dxfId="478" priority="72" operator="equal">
      <formula>G40</formula>
    </cfRule>
  </conditionalFormatting>
  <conditionalFormatting sqref="K41">
    <cfRule type="cellIs" dxfId="477" priority="69" operator="notEqual">
      <formula>G41</formula>
    </cfRule>
    <cfRule type="cellIs" dxfId="476" priority="70" operator="equal">
      <formula>G41</formula>
    </cfRule>
  </conditionalFormatting>
  <conditionalFormatting sqref="K43">
    <cfRule type="cellIs" dxfId="475" priority="67" operator="notEqual">
      <formula>G43</formula>
    </cfRule>
    <cfRule type="cellIs" dxfId="474" priority="68" operator="equal">
      <formula>G43</formula>
    </cfRule>
  </conditionalFormatting>
  <conditionalFormatting sqref="K44">
    <cfRule type="cellIs" dxfId="473" priority="65" operator="notEqual">
      <formula>G44</formula>
    </cfRule>
    <cfRule type="cellIs" dxfId="472" priority="66" operator="equal">
      <formula>G44</formula>
    </cfRule>
  </conditionalFormatting>
  <conditionalFormatting sqref="K45">
    <cfRule type="cellIs" dxfId="471" priority="63" operator="notEqual">
      <formula>G45</formula>
    </cfRule>
    <cfRule type="cellIs" dxfId="470" priority="64" operator="equal">
      <formula>G45</formula>
    </cfRule>
  </conditionalFormatting>
  <conditionalFormatting sqref="K46">
    <cfRule type="cellIs" dxfId="469" priority="61" operator="notEqual">
      <formula>G46</formula>
    </cfRule>
    <cfRule type="cellIs" dxfId="468" priority="62" operator="equal">
      <formula>G46</formula>
    </cfRule>
  </conditionalFormatting>
  <conditionalFormatting sqref="K47">
    <cfRule type="cellIs" dxfId="467" priority="59" operator="notEqual">
      <formula>G47</formula>
    </cfRule>
    <cfRule type="cellIs" dxfId="466" priority="60" operator="equal">
      <formula>G47</formula>
    </cfRule>
  </conditionalFormatting>
  <conditionalFormatting sqref="K48">
    <cfRule type="cellIs" dxfId="465" priority="57" operator="notEqual">
      <formula>G48</formula>
    </cfRule>
    <cfRule type="cellIs" dxfId="464" priority="58" operator="equal">
      <formula>G48</formula>
    </cfRule>
  </conditionalFormatting>
  <conditionalFormatting sqref="K49">
    <cfRule type="cellIs" dxfId="463" priority="55" operator="notEqual">
      <formula>G49</formula>
    </cfRule>
    <cfRule type="cellIs" dxfId="462" priority="56" operator="equal">
      <formula>G49</formula>
    </cfRule>
  </conditionalFormatting>
  <conditionalFormatting sqref="K50">
    <cfRule type="cellIs" dxfId="461" priority="53" operator="notEqual">
      <formula>G50</formula>
    </cfRule>
    <cfRule type="cellIs" dxfId="460" priority="54" operator="equal">
      <formula>G50</formula>
    </cfRule>
  </conditionalFormatting>
  <conditionalFormatting sqref="K51">
    <cfRule type="cellIs" dxfId="459" priority="51" operator="notEqual">
      <formula>G51</formula>
    </cfRule>
    <cfRule type="cellIs" dxfId="458" priority="52" operator="equal">
      <formula>G51</formula>
    </cfRule>
  </conditionalFormatting>
  <conditionalFormatting sqref="K52">
    <cfRule type="cellIs" dxfId="457" priority="49" operator="notEqual">
      <formula>G52</formula>
    </cfRule>
    <cfRule type="cellIs" dxfId="456" priority="50" operator="equal">
      <formula>G52</formula>
    </cfRule>
  </conditionalFormatting>
  <conditionalFormatting sqref="K53">
    <cfRule type="cellIs" dxfId="455" priority="47" operator="notEqual">
      <formula>G53</formula>
    </cfRule>
    <cfRule type="cellIs" dxfId="454" priority="48" operator="equal">
      <formula>G53</formula>
    </cfRule>
  </conditionalFormatting>
  <conditionalFormatting sqref="K54">
    <cfRule type="cellIs" dxfId="453" priority="45" operator="notEqual">
      <formula>G54</formula>
    </cfRule>
    <cfRule type="cellIs" dxfId="452" priority="46" operator="equal">
      <formula>G54</formula>
    </cfRule>
  </conditionalFormatting>
  <conditionalFormatting sqref="K55">
    <cfRule type="cellIs" dxfId="451" priority="43" operator="notEqual">
      <formula>G55</formula>
    </cfRule>
    <cfRule type="cellIs" dxfId="450" priority="44" operator="equal">
      <formula>G55</formula>
    </cfRule>
  </conditionalFormatting>
  <conditionalFormatting sqref="K56">
    <cfRule type="cellIs" dxfId="449" priority="41" operator="notEqual">
      <formula>G56</formula>
    </cfRule>
    <cfRule type="cellIs" dxfId="448" priority="42" operator="equal">
      <formula>G56</formula>
    </cfRule>
  </conditionalFormatting>
  <conditionalFormatting sqref="K57">
    <cfRule type="cellIs" dxfId="447" priority="39" operator="notEqual">
      <formula>G57</formula>
    </cfRule>
    <cfRule type="cellIs" dxfId="446" priority="40" operator="equal">
      <formula>G57</formula>
    </cfRule>
  </conditionalFormatting>
  <conditionalFormatting sqref="K58">
    <cfRule type="cellIs" dxfId="445" priority="37" operator="notEqual">
      <formula>G58</formula>
    </cfRule>
    <cfRule type="cellIs" dxfId="444" priority="38" operator="equal">
      <formula>G58</formula>
    </cfRule>
  </conditionalFormatting>
  <conditionalFormatting sqref="K59">
    <cfRule type="cellIs" dxfId="443" priority="35" operator="notEqual">
      <formula>G59</formula>
    </cfRule>
    <cfRule type="cellIs" dxfId="442" priority="36" operator="equal">
      <formula>G59</formula>
    </cfRule>
  </conditionalFormatting>
  <conditionalFormatting sqref="K60">
    <cfRule type="cellIs" dxfId="441" priority="33" operator="notEqual">
      <formula>G60</formula>
    </cfRule>
    <cfRule type="cellIs" dxfId="440" priority="34" operator="equal">
      <formula>G60</formula>
    </cfRule>
  </conditionalFormatting>
  <conditionalFormatting sqref="K61">
    <cfRule type="cellIs" dxfId="439" priority="31" operator="notEqual">
      <formula>G61</formula>
    </cfRule>
    <cfRule type="cellIs" dxfId="438" priority="32" operator="equal">
      <formula>G61</formula>
    </cfRule>
  </conditionalFormatting>
  <conditionalFormatting sqref="K62">
    <cfRule type="cellIs" dxfId="437" priority="29" operator="notEqual">
      <formula>G62</formula>
    </cfRule>
    <cfRule type="cellIs" dxfId="436" priority="30" operator="equal">
      <formula>G62</formula>
    </cfRule>
  </conditionalFormatting>
  <conditionalFormatting sqref="K63">
    <cfRule type="cellIs" dxfId="435" priority="27" operator="notEqual">
      <formula>G63</formula>
    </cfRule>
    <cfRule type="cellIs" dxfId="434" priority="28" operator="equal">
      <formula>G63</formula>
    </cfRule>
  </conditionalFormatting>
  <conditionalFormatting sqref="K67">
    <cfRule type="cellIs" dxfId="433" priority="25" operator="notEqual">
      <formula>G67</formula>
    </cfRule>
    <cfRule type="cellIs" dxfId="432" priority="26" operator="equal">
      <formula>G67</formula>
    </cfRule>
  </conditionalFormatting>
  <conditionalFormatting sqref="K68">
    <cfRule type="cellIs" dxfId="431" priority="23" operator="notEqual">
      <formula>G68</formula>
    </cfRule>
    <cfRule type="cellIs" dxfId="430" priority="24" operator="equal">
      <formula>G68</formula>
    </cfRule>
  </conditionalFormatting>
  <conditionalFormatting sqref="K69">
    <cfRule type="cellIs" dxfId="429" priority="21" operator="notEqual">
      <formula>G69</formula>
    </cfRule>
    <cfRule type="cellIs" dxfId="428" priority="22" operator="equal">
      <formula>G69</formula>
    </cfRule>
  </conditionalFormatting>
  <conditionalFormatting sqref="K71">
    <cfRule type="cellIs" dxfId="427" priority="19" operator="notEqual">
      <formula>G71</formula>
    </cfRule>
    <cfRule type="cellIs" dxfId="426" priority="20" operator="equal">
      <formula>G71</formula>
    </cfRule>
  </conditionalFormatting>
  <conditionalFormatting sqref="K72">
    <cfRule type="cellIs" dxfId="425" priority="17" operator="notEqual">
      <formula>G72</formula>
    </cfRule>
    <cfRule type="cellIs" dxfId="424" priority="18" operator="equal">
      <formula>G72</formula>
    </cfRule>
  </conditionalFormatting>
  <conditionalFormatting sqref="K73">
    <cfRule type="cellIs" dxfId="423" priority="15" operator="notEqual">
      <formula>G73</formula>
    </cfRule>
    <cfRule type="cellIs" dxfId="422" priority="16" operator="equal">
      <formula>G73</formula>
    </cfRule>
  </conditionalFormatting>
  <conditionalFormatting sqref="K76">
    <cfRule type="cellIs" dxfId="421" priority="13" operator="notEqual">
      <formula>G76</formula>
    </cfRule>
    <cfRule type="cellIs" dxfId="420" priority="14" operator="equal">
      <formula>G76</formula>
    </cfRule>
  </conditionalFormatting>
  <conditionalFormatting sqref="K9">
    <cfRule type="cellIs" dxfId="419" priority="131" operator="notEqual">
      <formula>G9</formula>
    </cfRule>
    <cfRule type="cellIs" dxfId="418" priority="132" operator="equal">
      <formula>G9</formula>
    </cfRule>
  </conditionalFormatting>
  <conditionalFormatting sqref="K10">
    <cfRule type="cellIs" dxfId="417" priority="129" operator="notEqual">
      <formula>G10</formula>
    </cfRule>
    <cfRule type="cellIs" dxfId="416" priority="130" operator="equal">
      <formula>G10</formula>
    </cfRule>
  </conditionalFormatting>
  <conditionalFormatting sqref="K11">
    <cfRule type="cellIs" dxfId="415" priority="127" operator="notEqual">
      <formula>G11</formula>
    </cfRule>
    <cfRule type="cellIs" dxfId="414" priority="128" operator="equal">
      <formula>G11</formula>
    </cfRule>
  </conditionalFormatting>
  <conditionalFormatting sqref="K12">
    <cfRule type="cellIs" dxfId="413" priority="125" operator="notEqual">
      <formula>G12</formula>
    </cfRule>
    <cfRule type="cellIs" dxfId="412" priority="126" operator="equal">
      <formula>G12</formula>
    </cfRule>
  </conditionalFormatting>
  <conditionalFormatting sqref="K13">
    <cfRule type="cellIs" dxfId="411" priority="123" operator="notEqual">
      <formula>G13</formula>
    </cfRule>
    <cfRule type="cellIs" dxfId="410" priority="124" operator="equal">
      <formula>G13</formula>
    </cfRule>
  </conditionalFormatting>
  <conditionalFormatting sqref="K14">
    <cfRule type="cellIs" dxfId="409" priority="121" operator="notEqual">
      <formula>G14</formula>
    </cfRule>
    <cfRule type="cellIs" dxfId="408" priority="122" operator="equal">
      <formula>G14</formula>
    </cfRule>
  </conditionalFormatting>
  <conditionalFormatting sqref="G76">
    <cfRule type="cellIs" dxfId="407" priority="11" operator="notEqual">
      <formula>$G$77</formula>
    </cfRule>
    <cfRule type="cellIs" dxfId="406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DBCAAA5-FA8B-4741-8B07-9404B605EE5F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28530226-4C97-4D24-A187-A6C5274BBE11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6587B07-1E16-44A7-A3EF-EBC7871F5813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63CE20B7-BC89-4F25-940E-0ADE02296509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1DCBE6C-218E-417A-80C6-DA6ADDE189A8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38B5E4EF-9AB6-4C50-BC8E-D05B4A0AC623}">
            <xm:f>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Detail'!#REF!+'D:\Finance\Work\Reports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19A680F8-5A0D-4B95-A1BD-18728F4491E2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406A62D-0B3B-423D-B37B-5748A8267494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C561245-9FF1-446A-A54C-8F85EA6E7755}">
            <xm:f>'D:\Finance\Work\Reports &amp; Surveys\Cost Analysis\Cost Analysis - 2012-2013\Received from Colleges\Seminole\Original\[25 Seminole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A684171-3EB1-4033-A7AE-EC72692EC3B0}">
            <xm:f>'D:\Finance\Work\Reports &amp; Surveys\Cost Analysis\Cost Analysis - 2012-2013\Received from Colleges\Seminole\Original\[25 Seminole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19.5" customHeight="1" x14ac:dyDescent="0.25">
      <c r="A4" s="79" t="s">
        <v>170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1353541.58</v>
      </c>
      <c r="H8" s="10"/>
      <c r="I8" s="90">
        <v>1045289.14</v>
      </c>
      <c r="J8" s="90">
        <v>308252.44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12965.64</v>
      </c>
      <c r="H10" s="17" t="s">
        <v>15</v>
      </c>
      <c r="I10" s="91">
        <v>12965.64</v>
      </c>
      <c r="J10" s="91"/>
      <c r="K10" s="90">
        <v>12965.64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398179.47</v>
      </c>
      <c r="H11" s="17" t="s">
        <v>15</v>
      </c>
      <c r="I11" s="91">
        <v>398179.47</v>
      </c>
      <c r="J11" s="91"/>
      <c r="K11" s="90">
        <v>398179.47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600625.27</v>
      </c>
      <c r="H13" s="17" t="s">
        <v>15</v>
      </c>
      <c r="I13" s="91">
        <v>600625.27</v>
      </c>
      <c r="J13" s="91"/>
      <c r="K13" s="90">
        <v>600625.27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308252.44</v>
      </c>
      <c r="H18" s="17" t="s">
        <v>24</v>
      </c>
      <c r="I18" s="91"/>
      <c r="J18" s="91">
        <v>308252.44</v>
      </c>
      <c r="K18" s="90">
        <v>308252.44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28999.45</v>
      </c>
      <c r="H20" s="17" t="s">
        <v>15</v>
      </c>
      <c r="I20" s="91">
        <v>28999.45</v>
      </c>
      <c r="J20" s="91"/>
      <c r="K20" s="90">
        <v>28999.45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/>
      <c r="H22" s="17"/>
      <c r="I22" s="91"/>
      <c r="J22" s="91"/>
      <c r="K22" s="90">
        <v>0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4519.3100000000004</v>
      </c>
      <c r="H23" s="17" t="s">
        <v>15</v>
      </c>
      <c r="I23" s="91">
        <v>4519.3100000000004</v>
      </c>
      <c r="J23" s="91"/>
      <c r="K23" s="90">
        <v>4519.3100000000004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748321.61</v>
      </c>
      <c r="H25" s="10"/>
      <c r="I25" s="90">
        <v>504737.28000000003</v>
      </c>
      <c r="J25" s="90">
        <v>243584.33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>
        <v>504737.28000000003</v>
      </c>
      <c r="H27" s="17" t="s">
        <v>15</v>
      </c>
      <c r="I27" s="91">
        <v>504737.28000000003</v>
      </c>
      <c r="J27" s="91"/>
      <c r="K27" s="90">
        <v>504737.28000000003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243584.33</v>
      </c>
      <c r="H33" s="17" t="s">
        <v>24</v>
      </c>
      <c r="I33" s="91"/>
      <c r="J33" s="91">
        <v>243584.33</v>
      </c>
      <c r="K33" s="90">
        <v>243584.33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1972193.66</v>
      </c>
      <c r="H42" s="10"/>
      <c r="I42" s="90">
        <v>599082.78</v>
      </c>
      <c r="J42" s="90">
        <v>1373110.8800000001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598076.81000000006</v>
      </c>
      <c r="H43" s="17" t="s">
        <v>24</v>
      </c>
      <c r="I43" s="91"/>
      <c r="J43" s="91">
        <v>598076.81000000006</v>
      </c>
      <c r="K43" s="90">
        <v>598076.81000000006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>
        <v>309980.61</v>
      </c>
      <c r="H44" s="17" t="s">
        <v>24</v>
      </c>
      <c r="I44" s="91"/>
      <c r="J44" s="91">
        <v>309980.61</v>
      </c>
      <c r="K44" s="90">
        <v>309980.61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37004.06</v>
      </c>
      <c r="H45" s="17" t="s">
        <v>24</v>
      </c>
      <c r="I45" s="91"/>
      <c r="J45" s="91">
        <v>37004.06</v>
      </c>
      <c r="K45" s="90">
        <v>37004.06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>
        <v>201319.96</v>
      </c>
      <c r="H46" s="17" t="s">
        <v>24</v>
      </c>
      <c r="I46" s="91"/>
      <c r="J46" s="91">
        <v>201319.96</v>
      </c>
      <c r="K46" s="90">
        <v>201319.96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348752.75</v>
      </c>
      <c r="H47" s="17" t="s">
        <v>15</v>
      </c>
      <c r="I47" s="91">
        <v>348752.75</v>
      </c>
      <c r="J47" s="91"/>
      <c r="K47" s="90">
        <v>348752.75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104355.98999999999</v>
      </c>
      <c r="H49" s="17" t="s">
        <v>15</v>
      </c>
      <c r="I49" s="91">
        <v>104355.98999999999</v>
      </c>
      <c r="J49" s="91"/>
      <c r="K49" s="90">
        <v>104355.98999999999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41216.050000000003</v>
      </c>
      <c r="H54" s="17" t="s">
        <v>24</v>
      </c>
      <c r="I54" s="91"/>
      <c r="J54" s="91">
        <v>41216.050000000003</v>
      </c>
      <c r="K54" s="90">
        <v>41216.050000000003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153740.76999999999</v>
      </c>
      <c r="H55" s="17" t="s">
        <v>24</v>
      </c>
      <c r="I55" s="91"/>
      <c r="J55" s="91">
        <v>153740.76999999999</v>
      </c>
      <c r="K55" s="90">
        <v>153740.76999999999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138015.65</v>
      </c>
      <c r="H59" s="17" t="s">
        <v>15</v>
      </c>
      <c r="I59" s="91">
        <v>138015.65</v>
      </c>
      <c r="J59" s="91"/>
      <c r="K59" s="90">
        <v>138015.65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7958.39</v>
      </c>
      <c r="H60" s="17" t="s">
        <v>15</v>
      </c>
      <c r="I60" s="91">
        <v>7958.39</v>
      </c>
      <c r="J60" s="91"/>
      <c r="K60" s="90">
        <v>7958.39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/>
      <c r="H61" s="17"/>
      <c r="I61" s="91"/>
      <c r="J61" s="91"/>
      <c r="K61" s="90">
        <v>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>
        <v>31772.62</v>
      </c>
      <c r="H63" s="17" t="s">
        <v>24</v>
      </c>
      <c r="I63" s="91"/>
      <c r="J63" s="91">
        <v>31772.62</v>
      </c>
      <c r="K63" s="90">
        <v>31772.62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635717.66</v>
      </c>
      <c r="H70" s="10"/>
      <c r="I70" s="90">
        <v>397590.11</v>
      </c>
      <c r="J70" s="90">
        <v>238127.55000000002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/>
      <c r="H71" s="17"/>
      <c r="I71" s="91"/>
      <c r="J71" s="91"/>
      <c r="K71" s="90">
        <v>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397590.11</v>
      </c>
      <c r="H72" s="17" t="s">
        <v>15</v>
      </c>
      <c r="I72" s="91">
        <v>397590.11</v>
      </c>
      <c r="J72" s="91"/>
      <c r="K72" s="90">
        <v>397590.11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238127.55000000002</v>
      </c>
      <c r="H73" s="17" t="s">
        <v>24</v>
      </c>
      <c r="I73" s="91"/>
      <c r="J73" s="91">
        <v>238127.55000000002</v>
      </c>
      <c r="K73" s="90">
        <v>238127.55000000002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4709774.51</v>
      </c>
      <c r="H76" s="26"/>
      <c r="I76" s="94">
        <v>2546699.31</v>
      </c>
      <c r="J76" s="94">
        <v>2163075.2000000002</v>
      </c>
      <c r="K76" s="90">
        <v>4709774.51</v>
      </c>
      <c r="L76" s="27"/>
    </row>
    <row r="77" spans="1:12" ht="15.75" x14ac:dyDescent="0.25">
      <c r="F77" s="83" t="s">
        <v>200</v>
      </c>
      <c r="G77" s="95">
        <v>4709774.51</v>
      </c>
      <c r="H77" s="14"/>
      <c r="I77" s="85">
        <v>0.54072637757768161</v>
      </c>
      <c r="J77" s="85">
        <v>0.45927362242231856</v>
      </c>
      <c r="K77" s="29"/>
      <c r="L77" s="30"/>
    </row>
    <row r="79" spans="1:12" ht="15.75" x14ac:dyDescent="0.25">
      <c r="F79" s="86" t="s">
        <v>201</v>
      </c>
    </row>
    <row r="80" spans="1:12" ht="15" hidden="1" customHeight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22775657.47217251</v>
      </c>
      <c r="J83" s="87">
        <v>0.11181671980760945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395" priority="119" operator="notEqual">
      <formula>G15</formula>
    </cfRule>
    <cfRule type="cellIs" dxfId="394" priority="120" operator="equal">
      <formula>G15</formula>
    </cfRule>
  </conditionalFormatting>
  <conditionalFormatting sqref="K16">
    <cfRule type="cellIs" dxfId="393" priority="117" operator="notEqual">
      <formula>G16</formula>
    </cfRule>
    <cfRule type="cellIs" dxfId="392" priority="118" operator="equal">
      <formula>G16</formula>
    </cfRule>
  </conditionalFormatting>
  <conditionalFormatting sqref="K17">
    <cfRule type="cellIs" dxfId="391" priority="115" operator="notEqual">
      <formula>G17</formula>
    </cfRule>
    <cfRule type="cellIs" dxfId="390" priority="116" operator="equal">
      <formula>G17</formula>
    </cfRule>
  </conditionalFormatting>
  <conditionalFormatting sqref="K18">
    <cfRule type="cellIs" dxfId="389" priority="113" operator="notEqual">
      <formula>G18</formula>
    </cfRule>
    <cfRule type="cellIs" dxfId="388" priority="114" operator="equal">
      <formula>G18</formula>
    </cfRule>
  </conditionalFormatting>
  <conditionalFormatting sqref="K19">
    <cfRule type="cellIs" dxfId="387" priority="111" operator="notEqual">
      <formula>G19</formula>
    </cfRule>
    <cfRule type="cellIs" dxfId="386" priority="112" operator="equal">
      <formula>G19</formula>
    </cfRule>
  </conditionalFormatting>
  <conditionalFormatting sqref="K20">
    <cfRule type="cellIs" dxfId="385" priority="109" operator="notEqual">
      <formula>G20</formula>
    </cfRule>
    <cfRule type="cellIs" dxfId="384" priority="110" operator="equal">
      <formula>G20</formula>
    </cfRule>
  </conditionalFormatting>
  <conditionalFormatting sqref="K21">
    <cfRule type="cellIs" dxfId="383" priority="107" operator="notEqual">
      <formula>G21</formula>
    </cfRule>
    <cfRule type="cellIs" dxfId="382" priority="108" operator="equal">
      <formula>G21</formula>
    </cfRule>
  </conditionalFormatting>
  <conditionalFormatting sqref="K22">
    <cfRule type="cellIs" dxfId="381" priority="105" operator="notEqual">
      <formula>G22</formula>
    </cfRule>
    <cfRule type="cellIs" dxfId="380" priority="106" operator="equal">
      <formula>G22</formula>
    </cfRule>
  </conditionalFormatting>
  <conditionalFormatting sqref="K23">
    <cfRule type="cellIs" dxfId="379" priority="103" operator="notEqual">
      <formula>G23</formula>
    </cfRule>
    <cfRule type="cellIs" dxfId="378" priority="104" operator="equal">
      <formula>G23</formula>
    </cfRule>
  </conditionalFormatting>
  <conditionalFormatting sqref="K24">
    <cfRule type="cellIs" dxfId="377" priority="101" operator="notEqual">
      <formula>G24</formula>
    </cfRule>
    <cfRule type="cellIs" dxfId="376" priority="102" operator="equal">
      <formula>G24</formula>
    </cfRule>
  </conditionalFormatting>
  <conditionalFormatting sqref="K26">
    <cfRule type="cellIs" dxfId="375" priority="99" operator="notEqual">
      <formula>G26</formula>
    </cfRule>
    <cfRule type="cellIs" dxfId="374" priority="100" operator="equal">
      <formula>G26</formula>
    </cfRule>
  </conditionalFormatting>
  <conditionalFormatting sqref="K27">
    <cfRule type="cellIs" dxfId="373" priority="97" operator="notEqual">
      <formula>G27</formula>
    </cfRule>
    <cfRule type="cellIs" dxfId="372" priority="98" operator="equal">
      <formula>G27</formula>
    </cfRule>
  </conditionalFormatting>
  <conditionalFormatting sqref="K28">
    <cfRule type="cellIs" dxfId="371" priority="95" operator="notEqual">
      <formula>G28</formula>
    </cfRule>
    <cfRule type="cellIs" dxfId="370" priority="96" operator="equal">
      <formula>G28</formula>
    </cfRule>
  </conditionalFormatting>
  <conditionalFormatting sqref="K29">
    <cfRule type="cellIs" dxfId="369" priority="93" operator="notEqual">
      <formula>G29</formula>
    </cfRule>
    <cfRule type="cellIs" dxfId="368" priority="94" operator="equal">
      <formula>G29</formula>
    </cfRule>
  </conditionalFormatting>
  <conditionalFormatting sqref="K30">
    <cfRule type="cellIs" dxfId="367" priority="91" operator="notEqual">
      <formula>G30</formula>
    </cfRule>
    <cfRule type="cellIs" dxfId="366" priority="92" operator="equal">
      <formula>G30</formula>
    </cfRule>
  </conditionalFormatting>
  <conditionalFormatting sqref="K31">
    <cfRule type="cellIs" dxfId="365" priority="89" operator="notEqual">
      <formula>G31</formula>
    </cfRule>
    <cfRule type="cellIs" dxfId="364" priority="90" operator="equal">
      <formula>G31</formula>
    </cfRule>
  </conditionalFormatting>
  <conditionalFormatting sqref="K32">
    <cfRule type="cellIs" dxfId="363" priority="87" operator="notEqual">
      <formula>G32</formula>
    </cfRule>
    <cfRule type="cellIs" dxfId="362" priority="88" operator="equal">
      <formula>G32</formula>
    </cfRule>
  </conditionalFormatting>
  <conditionalFormatting sqref="K33">
    <cfRule type="cellIs" dxfId="361" priority="85" operator="notEqual">
      <formula>G33</formula>
    </cfRule>
    <cfRule type="cellIs" dxfId="360" priority="86" operator="equal">
      <formula>G33</formula>
    </cfRule>
  </conditionalFormatting>
  <conditionalFormatting sqref="K34">
    <cfRule type="cellIs" dxfId="359" priority="83" operator="notEqual">
      <formula>G34</formula>
    </cfRule>
    <cfRule type="cellIs" dxfId="358" priority="84" operator="equal">
      <formula>G34</formula>
    </cfRule>
  </conditionalFormatting>
  <conditionalFormatting sqref="K35">
    <cfRule type="cellIs" dxfId="357" priority="81" operator="notEqual">
      <formula>G35</formula>
    </cfRule>
    <cfRule type="cellIs" dxfId="356" priority="82" operator="equal">
      <formula>G35</formula>
    </cfRule>
  </conditionalFormatting>
  <conditionalFormatting sqref="K36">
    <cfRule type="cellIs" dxfId="355" priority="79" operator="notEqual">
      <formula>G36</formula>
    </cfRule>
    <cfRule type="cellIs" dxfId="354" priority="80" operator="equal">
      <formula>G36</formula>
    </cfRule>
  </conditionalFormatting>
  <conditionalFormatting sqref="K37">
    <cfRule type="cellIs" dxfId="353" priority="77" operator="notEqual">
      <formula>G37</formula>
    </cfRule>
    <cfRule type="cellIs" dxfId="352" priority="78" operator="equal">
      <formula>G37</formula>
    </cfRule>
  </conditionalFormatting>
  <conditionalFormatting sqref="K38">
    <cfRule type="cellIs" dxfId="351" priority="75" operator="notEqual">
      <formula>G38</formula>
    </cfRule>
    <cfRule type="cellIs" dxfId="350" priority="76" operator="equal">
      <formula>G38</formula>
    </cfRule>
  </conditionalFormatting>
  <conditionalFormatting sqref="K39">
    <cfRule type="cellIs" dxfId="349" priority="73" operator="notEqual">
      <formula>G39</formula>
    </cfRule>
    <cfRule type="cellIs" dxfId="348" priority="74" operator="equal">
      <formula>G39</formula>
    </cfRule>
  </conditionalFormatting>
  <conditionalFormatting sqref="K40">
    <cfRule type="cellIs" dxfId="347" priority="71" operator="notEqual">
      <formula>G40</formula>
    </cfRule>
    <cfRule type="cellIs" dxfId="346" priority="72" operator="equal">
      <formula>G40</formula>
    </cfRule>
  </conditionalFormatting>
  <conditionalFormatting sqref="K41">
    <cfRule type="cellIs" dxfId="345" priority="69" operator="notEqual">
      <formula>G41</formula>
    </cfRule>
    <cfRule type="cellIs" dxfId="344" priority="70" operator="equal">
      <formula>G41</formula>
    </cfRule>
  </conditionalFormatting>
  <conditionalFormatting sqref="K43">
    <cfRule type="cellIs" dxfId="343" priority="67" operator="notEqual">
      <formula>G43</formula>
    </cfRule>
    <cfRule type="cellIs" dxfId="342" priority="68" operator="equal">
      <formula>G43</formula>
    </cfRule>
  </conditionalFormatting>
  <conditionalFormatting sqref="K44">
    <cfRule type="cellIs" dxfId="341" priority="65" operator="notEqual">
      <formula>G44</formula>
    </cfRule>
    <cfRule type="cellIs" dxfId="340" priority="66" operator="equal">
      <formula>G44</formula>
    </cfRule>
  </conditionalFormatting>
  <conditionalFormatting sqref="K45">
    <cfRule type="cellIs" dxfId="339" priority="63" operator="notEqual">
      <formula>G45</formula>
    </cfRule>
    <cfRule type="cellIs" dxfId="338" priority="64" operator="equal">
      <formula>G45</formula>
    </cfRule>
  </conditionalFormatting>
  <conditionalFormatting sqref="K46">
    <cfRule type="cellIs" dxfId="337" priority="61" operator="notEqual">
      <formula>G46</formula>
    </cfRule>
    <cfRule type="cellIs" dxfId="336" priority="62" operator="equal">
      <formula>G46</formula>
    </cfRule>
  </conditionalFormatting>
  <conditionalFormatting sqref="K47">
    <cfRule type="cellIs" dxfId="335" priority="59" operator="notEqual">
      <formula>G47</formula>
    </cfRule>
    <cfRule type="cellIs" dxfId="334" priority="60" operator="equal">
      <formula>G47</formula>
    </cfRule>
  </conditionalFormatting>
  <conditionalFormatting sqref="K48">
    <cfRule type="cellIs" dxfId="333" priority="57" operator="notEqual">
      <formula>G48</formula>
    </cfRule>
    <cfRule type="cellIs" dxfId="332" priority="58" operator="equal">
      <formula>G48</formula>
    </cfRule>
  </conditionalFormatting>
  <conditionalFormatting sqref="K49">
    <cfRule type="cellIs" dxfId="331" priority="55" operator="notEqual">
      <formula>G49</formula>
    </cfRule>
    <cfRule type="cellIs" dxfId="330" priority="56" operator="equal">
      <formula>G49</formula>
    </cfRule>
  </conditionalFormatting>
  <conditionalFormatting sqref="K50">
    <cfRule type="cellIs" dxfId="329" priority="53" operator="notEqual">
      <formula>G50</formula>
    </cfRule>
    <cfRule type="cellIs" dxfId="328" priority="54" operator="equal">
      <formula>G50</formula>
    </cfRule>
  </conditionalFormatting>
  <conditionalFormatting sqref="K51">
    <cfRule type="cellIs" dxfId="327" priority="51" operator="notEqual">
      <formula>G51</formula>
    </cfRule>
    <cfRule type="cellIs" dxfId="326" priority="52" operator="equal">
      <formula>G51</formula>
    </cfRule>
  </conditionalFormatting>
  <conditionalFormatting sqref="K52">
    <cfRule type="cellIs" dxfId="325" priority="49" operator="notEqual">
      <formula>G52</formula>
    </cfRule>
    <cfRule type="cellIs" dxfId="324" priority="50" operator="equal">
      <formula>G52</formula>
    </cfRule>
  </conditionalFormatting>
  <conditionalFormatting sqref="K53">
    <cfRule type="cellIs" dxfId="323" priority="47" operator="notEqual">
      <formula>G53</formula>
    </cfRule>
    <cfRule type="cellIs" dxfId="322" priority="48" operator="equal">
      <formula>G53</formula>
    </cfRule>
  </conditionalFormatting>
  <conditionalFormatting sqref="K54">
    <cfRule type="cellIs" dxfId="321" priority="45" operator="notEqual">
      <formula>G54</formula>
    </cfRule>
    <cfRule type="cellIs" dxfId="320" priority="46" operator="equal">
      <formula>G54</formula>
    </cfRule>
  </conditionalFormatting>
  <conditionalFormatting sqref="K55">
    <cfRule type="cellIs" dxfId="319" priority="43" operator="notEqual">
      <formula>G55</formula>
    </cfRule>
    <cfRule type="cellIs" dxfId="318" priority="44" operator="equal">
      <formula>G55</formula>
    </cfRule>
  </conditionalFormatting>
  <conditionalFormatting sqref="K56">
    <cfRule type="cellIs" dxfId="317" priority="41" operator="notEqual">
      <formula>G56</formula>
    </cfRule>
    <cfRule type="cellIs" dxfId="316" priority="42" operator="equal">
      <formula>G56</formula>
    </cfRule>
  </conditionalFormatting>
  <conditionalFormatting sqref="K57">
    <cfRule type="cellIs" dxfId="315" priority="39" operator="notEqual">
      <formula>G57</formula>
    </cfRule>
    <cfRule type="cellIs" dxfId="314" priority="40" operator="equal">
      <formula>G57</formula>
    </cfRule>
  </conditionalFormatting>
  <conditionalFormatting sqref="K58">
    <cfRule type="cellIs" dxfId="313" priority="37" operator="notEqual">
      <formula>G58</formula>
    </cfRule>
    <cfRule type="cellIs" dxfId="312" priority="38" operator="equal">
      <formula>G58</formula>
    </cfRule>
  </conditionalFormatting>
  <conditionalFormatting sqref="K59">
    <cfRule type="cellIs" dxfId="311" priority="35" operator="notEqual">
      <formula>G59</formula>
    </cfRule>
    <cfRule type="cellIs" dxfId="310" priority="36" operator="equal">
      <formula>G59</formula>
    </cfRule>
  </conditionalFormatting>
  <conditionalFormatting sqref="K60">
    <cfRule type="cellIs" dxfId="309" priority="33" operator="notEqual">
      <formula>G60</formula>
    </cfRule>
    <cfRule type="cellIs" dxfId="308" priority="34" operator="equal">
      <formula>G60</formula>
    </cfRule>
  </conditionalFormatting>
  <conditionalFormatting sqref="K61">
    <cfRule type="cellIs" dxfId="307" priority="31" operator="notEqual">
      <formula>G61</formula>
    </cfRule>
    <cfRule type="cellIs" dxfId="306" priority="32" operator="equal">
      <formula>G61</formula>
    </cfRule>
  </conditionalFormatting>
  <conditionalFormatting sqref="K62">
    <cfRule type="cellIs" dxfId="305" priority="29" operator="notEqual">
      <formula>G62</formula>
    </cfRule>
    <cfRule type="cellIs" dxfId="304" priority="30" operator="equal">
      <formula>G62</formula>
    </cfRule>
  </conditionalFormatting>
  <conditionalFormatting sqref="K63">
    <cfRule type="cellIs" dxfId="303" priority="27" operator="notEqual">
      <formula>G63</formula>
    </cfRule>
    <cfRule type="cellIs" dxfId="302" priority="28" operator="equal">
      <formula>G63</formula>
    </cfRule>
  </conditionalFormatting>
  <conditionalFormatting sqref="K67">
    <cfRule type="cellIs" dxfId="301" priority="25" operator="notEqual">
      <formula>G67</formula>
    </cfRule>
    <cfRule type="cellIs" dxfId="300" priority="26" operator="equal">
      <formula>G67</formula>
    </cfRule>
  </conditionalFormatting>
  <conditionalFormatting sqref="K68">
    <cfRule type="cellIs" dxfId="299" priority="23" operator="notEqual">
      <formula>G68</formula>
    </cfRule>
    <cfRule type="cellIs" dxfId="298" priority="24" operator="equal">
      <formula>G68</formula>
    </cfRule>
  </conditionalFormatting>
  <conditionalFormatting sqref="K69">
    <cfRule type="cellIs" dxfId="297" priority="21" operator="notEqual">
      <formula>G69</formula>
    </cfRule>
    <cfRule type="cellIs" dxfId="296" priority="22" operator="equal">
      <formula>G69</formula>
    </cfRule>
  </conditionalFormatting>
  <conditionalFormatting sqref="K71">
    <cfRule type="cellIs" dxfId="295" priority="19" operator="notEqual">
      <formula>G71</formula>
    </cfRule>
    <cfRule type="cellIs" dxfId="294" priority="20" operator="equal">
      <formula>G71</formula>
    </cfRule>
  </conditionalFormatting>
  <conditionalFormatting sqref="K72">
    <cfRule type="cellIs" dxfId="293" priority="17" operator="notEqual">
      <formula>G72</formula>
    </cfRule>
    <cfRule type="cellIs" dxfId="292" priority="18" operator="equal">
      <formula>G72</formula>
    </cfRule>
  </conditionalFormatting>
  <conditionalFormatting sqref="K73">
    <cfRule type="cellIs" dxfId="291" priority="15" operator="notEqual">
      <formula>G73</formula>
    </cfRule>
    <cfRule type="cellIs" dxfId="290" priority="16" operator="equal">
      <formula>G73</formula>
    </cfRule>
  </conditionalFormatting>
  <conditionalFormatting sqref="K76">
    <cfRule type="cellIs" dxfId="289" priority="13" operator="notEqual">
      <formula>G76</formula>
    </cfRule>
    <cfRule type="cellIs" dxfId="288" priority="14" operator="equal">
      <formula>G76</formula>
    </cfRule>
  </conditionalFormatting>
  <conditionalFormatting sqref="K9">
    <cfRule type="cellIs" dxfId="287" priority="131" operator="notEqual">
      <formula>G9</formula>
    </cfRule>
    <cfRule type="cellIs" dxfId="286" priority="132" operator="equal">
      <formula>G9</formula>
    </cfRule>
  </conditionalFormatting>
  <conditionalFormatting sqref="K10">
    <cfRule type="cellIs" dxfId="285" priority="129" operator="notEqual">
      <formula>G10</formula>
    </cfRule>
    <cfRule type="cellIs" dxfId="284" priority="130" operator="equal">
      <formula>G10</formula>
    </cfRule>
  </conditionalFormatting>
  <conditionalFormatting sqref="K11">
    <cfRule type="cellIs" dxfId="283" priority="127" operator="notEqual">
      <formula>G11</formula>
    </cfRule>
    <cfRule type="cellIs" dxfId="282" priority="128" operator="equal">
      <formula>G11</formula>
    </cfRule>
  </conditionalFormatting>
  <conditionalFormatting sqref="K12">
    <cfRule type="cellIs" dxfId="281" priority="125" operator="notEqual">
      <formula>G12</formula>
    </cfRule>
    <cfRule type="cellIs" dxfId="280" priority="126" operator="equal">
      <formula>G12</formula>
    </cfRule>
  </conditionalFormatting>
  <conditionalFormatting sqref="K13">
    <cfRule type="cellIs" dxfId="279" priority="123" operator="notEqual">
      <formula>G13</formula>
    </cfRule>
    <cfRule type="cellIs" dxfId="278" priority="124" operator="equal">
      <formula>G13</formula>
    </cfRule>
  </conditionalFormatting>
  <conditionalFormatting sqref="K14">
    <cfRule type="cellIs" dxfId="277" priority="121" operator="notEqual">
      <formula>G14</formula>
    </cfRule>
    <cfRule type="cellIs" dxfId="276" priority="122" operator="equal">
      <formula>G14</formula>
    </cfRule>
  </conditionalFormatting>
  <conditionalFormatting sqref="G76">
    <cfRule type="cellIs" dxfId="275" priority="11" operator="notEqual">
      <formula>$G$77</formula>
    </cfRule>
    <cfRule type="cellIs" dxfId="27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E6F6D34-E47A-4BF9-8ECB-584024FA0F1E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C5DBC5C4-8F0A-49A9-AECA-4DAF30CAD073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15390C8-99D5-4A69-91AA-B5C52712C05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C65E82BF-8E0B-4BA8-8611-F49ACF0FB229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475C1258-E0A0-4B2D-911F-683400EB1705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B04E7AF5-E7EE-4CA8-8D81-E6EB5AC5D58A}">
            <xm:f>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Detail'!#REF!+'D:\Finance\Work\Reports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D47552E8-F492-4F16-A5CA-B1A1C603D435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4B1B5B93-B257-4830-8CC6-36989D875F86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62D7759C-04F1-47CA-9B15-A73AD7B7DD6C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75390489-C1EB-41DE-BD32-DE36D0EE8414}">
            <xm:f>'D:\Finance\Work\Reports &amp; Surveys\Cost Analysis\Cost Analysis - 2012-2013\Received from Colleges\South Florida\[26 South Florida 2012-13 CA2 9-9-13 SRS 9-17-13.xlsx]CA2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ColWidth="11.42578125"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11.425781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171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1786645.1699999997</v>
      </c>
      <c r="H8" s="10"/>
      <c r="I8" s="90">
        <v>604453.79</v>
      </c>
      <c r="J8" s="90">
        <v>1182191.3799999997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384337.66000000003</v>
      </c>
      <c r="H10" s="17" t="s">
        <v>59</v>
      </c>
      <c r="I10" s="91">
        <v>40987.23000000004</v>
      </c>
      <c r="J10" s="91">
        <v>343350.43</v>
      </c>
      <c r="K10" s="90">
        <v>384337.66000000003</v>
      </c>
      <c r="L10" s="18"/>
    </row>
    <row r="11" spans="1:12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319358.98999999987</v>
      </c>
      <c r="H11" s="17" t="s">
        <v>15</v>
      </c>
      <c r="I11" s="91">
        <v>319358.99</v>
      </c>
      <c r="J11" s="91">
        <v>0</v>
      </c>
      <c r="K11" s="90">
        <v>319358.99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x14ac:dyDescent="0.25">
      <c r="A13" s="9"/>
      <c r="B13" s="10"/>
      <c r="C13" s="11" t="s">
        <v>22</v>
      </c>
      <c r="D13" s="14"/>
      <c r="E13" s="11"/>
      <c r="F13" s="10" t="s">
        <v>23</v>
      </c>
      <c r="G13" s="91">
        <v>471421.03</v>
      </c>
      <c r="H13" s="17" t="s">
        <v>59</v>
      </c>
      <c r="I13" s="91">
        <v>244107.57</v>
      </c>
      <c r="J13" s="91">
        <v>227313.46000000002</v>
      </c>
      <c r="K13" s="90">
        <v>471421.03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/>
      <c r="H14" s="17"/>
      <c r="I14" s="91"/>
      <c r="J14" s="91"/>
      <c r="K14" s="90">
        <v>0</v>
      </c>
      <c r="L14" s="18"/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/>
      <c r="H16" s="17"/>
      <c r="I16" s="91"/>
      <c r="J16" s="91"/>
      <c r="K16" s="90">
        <v>0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547498.94999999995</v>
      </c>
      <c r="H18" s="17" t="s">
        <v>24</v>
      </c>
      <c r="I18" s="91"/>
      <c r="J18" s="91">
        <v>547498.94999999995</v>
      </c>
      <c r="K18" s="90">
        <v>547498.94999999995</v>
      </c>
      <c r="L18" s="18"/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1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/>
      <c r="H20" s="17"/>
      <c r="I20" s="91"/>
      <c r="J20" s="91"/>
      <c r="K20" s="90">
        <v>0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>
        <v>63756.2</v>
      </c>
      <c r="H21" s="17" t="s">
        <v>24</v>
      </c>
      <c r="I21" s="91"/>
      <c r="J21" s="91">
        <v>63756.2</v>
      </c>
      <c r="K21" s="90">
        <v>63756.2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197.39000000000001</v>
      </c>
      <c r="H22" s="17" t="s">
        <v>24</v>
      </c>
      <c r="I22" s="91"/>
      <c r="J22" s="91">
        <v>197.39000000000001</v>
      </c>
      <c r="K22" s="90">
        <v>197.39000000000001</v>
      </c>
      <c r="L22" s="18"/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>
        <v>74.95</v>
      </c>
      <c r="H23" s="17" t="s">
        <v>24</v>
      </c>
      <c r="I23" s="91"/>
      <c r="J23" s="91">
        <v>74.95</v>
      </c>
      <c r="K23" s="90">
        <v>74.95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887574.37999999989</v>
      </c>
      <c r="H25" s="10"/>
      <c r="I25" s="90">
        <v>735163.26</v>
      </c>
      <c r="J25" s="90">
        <v>152411.12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/>
      <c r="H28" s="17"/>
      <c r="I28" s="91"/>
      <c r="J28" s="91"/>
      <c r="K28" s="90">
        <v>0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/>
      <c r="H29" s="17"/>
      <c r="I29" s="91"/>
      <c r="J29" s="91"/>
      <c r="K29" s="90">
        <v>0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>
        <v>735163.25999999989</v>
      </c>
      <c r="H30" s="17" t="s">
        <v>15</v>
      </c>
      <c r="I30" s="91">
        <v>735163.26</v>
      </c>
      <c r="J30" s="91"/>
      <c r="K30" s="90">
        <v>735163.26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/>
      <c r="H32" s="17"/>
      <c r="I32" s="91"/>
      <c r="J32" s="91"/>
      <c r="K32" s="90">
        <v>0</v>
      </c>
      <c r="L32" s="18"/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152411.12</v>
      </c>
      <c r="H33" s="17" t="s">
        <v>24</v>
      </c>
      <c r="I33" s="91"/>
      <c r="J33" s="91">
        <v>152411.12</v>
      </c>
      <c r="K33" s="90">
        <v>152411.12</v>
      </c>
      <c r="L33" s="18"/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/>
      <c r="H37" s="17"/>
      <c r="I37" s="91"/>
      <c r="J37" s="91"/>
      <c r="K37" s="90">
        <v>0</v>
      </c>
      <c r="L37" s="18"/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/>
      <c r="H40" s="17"/>
      <c r="I40" s="91"/>
      <c r="J40" s="91"/>
      <c r="K40" s="90">
        <v>0</v>
      </c>
      <c r="L40" s="18"/>
    </row>
    <row r="41" spans="1:12" x14ac:dyDescent="0.25">
      <c r="A41" s="10"/>
      <c r="B41" s="10"/>
      <c r="C41" s="11" t="s">
        <v>80</v>
      </c>
      <c r="D41" s="10"/>
      <c r="E41" s="10"/>
      <c r="F41" s="10" t="s">
        <v>81</v>
      </c>
      <c r="G41" s="91"/>
      <c r="H41" s="17"/>
      <c r="I41" s="91"/>
      <c r="J41" s="91"/>
      <c r="K41" s="90">
        <v>0</v>
      </c>
      <c r="L41" s="18"/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8092806.5200000014</v>
      </c>
      <c r="H42" s="10"/>
      <c r="I42" s="90">
        <v>1414329.44</v>
      </c>
      <c r="J42" s="90">
        <v>6678477.0800000019</v>
      </c>
      <c r="K42" s="90"/>
      <c r="L42" s="15"/>
    </row>
    <row r="43" spans="1:12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4220330.37</v>
      </c>
      <c r="H43" s="17" t="s">
        <v>24</v>
      </c>
      <c r="I43" s="91"/>
      <c r="J43" s="91">
        <v>4220330.37</v>
      </c>
      <c r="K43" s="90">
        <v>4220330.37</v>
      </c>
      <c r="L43" s="18"/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>
        <v>199411.44999999998</v>
      </c>
      <c r="H45" s="17" t="s">
        <v>24</v>
      </c>
      <c r="I45" s="91"/>
      <c r="J45" s="91">
        <v>199411.44999999998</v>
      </c>
      <c r="K45" s="90">
        <v>199411.44999999998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951883.1</v>
      </c>
      <c r="H47" s="17" t="s">
        <v>15</v>
      </c>
      <c r="I47" s="91">
        <v>951883.1</v>
      </c>
      <c r="J47" s="91"/>
      <c r="K47" s="90">
        <v>951883.1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462446.34</v>
      </c>
      <c r="H49" s="17" t="s">
        <v>15</v>
      </c>
      <c r="I49" s="91">
        <v>462446.34</v>
      </c>
      <c r="J49" s="91"/>
      <c r="K49" s="90">
        <v>462446.34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/>
      <c r="H53" s="17"/>
      <c r="I53" s="91"/>
      <c r="J53" s="91"/>
      <c r="K53" s="90">
        <v>0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31939.9</v>
      </c>
      <c r="H54" s="17" t="s">
        <v>24</v>
      </c>
      <c r="I54" s="91"/>
      <c r="J54" s="91">
        <v>31939.9</v>
      </c>
      <c r="K54" s="90">
        <v>31939.9</v>
      </c>
      <c r="L54" s="18"/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>
        <v>602742.98</v>
      </c>
      <c r="H55" s="17" t="s">
        <v>24</v>
      </c>
      <c r="I55" s="91"/>
      <c r="J55" s="91">
        <v>602742.98</v>
      </c>
      <c r="K55" s="90">
        <v>602742.98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1604052.3800000004</v>
      </c>
      <c r="H59" s="17" t="s">
        <v>24</v>
      </c>
      <c r="I59" s="91"/>
      <c r="J59" s="91">
        <v>1604052.3800000004</v>
      </c>
      <c r="K59" s="90">
        <v>1604052.3800000004</v>
      </c>
      <c r="L59" s="18"/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/>
      <c r="H60" s="17"/>
      <c r="I60" s="91"/>
      <c r="J60" s="91"/>
      <c r="K60" s="90">
        <v>0</v>
      </c>
      <c r="L60" s="18"/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20000</v>
      </c>
      <c r="H61" s="17" t="s">
        <v>24</v>
      </c>
      <c r="I61" s="91"/>
      <c r="J61" s="91">
        <v>20000</v>
      </c>
      <c r="K61" s="90">
        <v>20000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/>
      <c r="H62" s="17"/>
      <c r="I62" s="91"/>
      <c r="J62" s="91"/>
      <c r="K62" s="90">
        <v>0</v>
      </c>
      <c r="L62" s="18"/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0</v>
      </c>
      <c r="H66" s="10"/>
      <c r="I66" s="90">
        <v>0</v>
      </c>
      <c r="J66" s="90">
        <v>0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/>
      <c r="H67" s="17"/>
      <c r="I67" s="91"/>
      <c r="J67" s="91"/>
      <c r="K67" s="90">
        <v>0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/>
      <c r="H69" s="17"/>
      <c r="I69" s="91"/>
      <c r="J69" s="91"/>
      <c r="K69" s="90">
        <v>0</v>
      </c>
      <c r="L69" s="18"/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1570691.35</v>
      </c>
      <c r="H70" s="10"/>
      <c r="I70" s="90">
        <v>834368.1</v>
      </c>
      <c r="J70" s="90">
        <v>736323.25000000012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45250</v>
      </c>
      <c r="H71" s="17" t="s">
        <v>24</v>
      </c>
      <c r="I71" s="91"/>
      <c r="J71" s="91">
        <v>45250</v>
      </c>
      <c r="K71" s="90">
        <v>45250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834368.1</v>
      </c>
      <c r="H72" s="17" t="s">
        <v>15</v>
      </c>
      <c r="I72" s="91">
        <v>834368.1</v>
      </c>
      <c r="J72" s="91">
        <v>0</v>
      </c>
      <c r="K72" s="90">
        <v>834368.1</v>
      </c>
      <c r="L72" s="18"/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691073.25000000012</v>
      </c>
      <c r="H73" s="17" t="s">
        <v>24</v>
      </c>
      <c r="I73" s="91"/>
      <c r="J73" s="91">
        <v>691073.25000000012</v>
      </c>
      <c r="K73" s="90">
        <v>691073.25000000012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12337717.42</v>
      </c>
      <c r="H76" s="26"/>
      <c r="I76" s="94">
        <v>3588314.5900000003</v>
      </c>
      <c r="J76" s="94">
        <v>8749402.8300000019</v>
      </c>
      <c r="K76" s="90">
        <v>12337717.420000002</v>
      </c>
      <c r="L76" s="27"/>
    </row>
    <row r="77" spans="1:12" ht="15.75" x14ac:dyDescent="0.25">
      <c r="F77" s="83" t="s">
        <v>200</v>
      </c>
      <c r="G77" s="95">
        <v>12337717.42</v>
      </c>
      <c r="H77" s="14"/>
      <c r="I77" s="85">
        <v>0.29084104197290006</v>
      </c>
      <c r="J77" s="85">
        <v>0.70915895802710016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61816884.215532482</v>
      </c>
      <c r="J83" s="87">
        <v>5.8047483879790543E-2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9">
    <cfRule type="cellIs" dxfId="263" priority="131" operator="notEqual">
      <formula>G9</formula>
    </cfRule>
    <cfRule type="cellIs" dxfId="262" priority="132" operator="equal">
      <formula>G9</formula>
    </cfRule>
  </conditionalFormatting>
  <conditionalFormatting sqref="K76">
    <cfRule type="cellIs" dxfId="261" priority="13" operator="notEqual">
      <formula>G76</formula>
    </cfRule>
    <cfRule type="cellIs" dxfId="260" priority="14" operator="equal">
      <formula>G76</formula>
    </cfRule>
  </conditionalFormatting>
  <conditionalFormatting sqref="K10">
    <cfRule type="cellIs" dxfId="259" priority="129" operator="notEqual">
      <formula>G10</formula>
    </cfRule>
    <cfRule type="cellIs" dxfId="258" priority="130" operator="equal">
      <formula>G10</formula>
    </cfRule>
  </conditionalFormatting>
  <conditionalFormatting sqref="K11">
    <cfRule type="cellIs" dxfId="257" priority="127" operator="notEqual">
      <formula>G11</formula>
    </cfRule>
    <cfRule type="cellIs" dxfId="256" priority="128" operator="equal">
      <formula>G11</formula>
    </cfRule>
  </conditionalFormatting>
  <conditionalFormatting sqref="K12">
    <cfRule type="cellIs" dxfId="255" priority="125" operator="notEqual">
      <formula>G12</formula>
    </cfRule>
    <cfRule type="cellIs" dxfId="254" priority="126" operator="equal">
      <formula>G12</formula>
    </cfRule>
  </conditionalFormatting>
  <conditionalFormatting sqref="K13">
    <cfRule type="cellIs" dxfId="253" priority="123" operator="notEqual">
      <formula>G13</formula>
    </cfRule>
    <cfRule type="cellIs" dxfId="252" priority="124" operator="equal">
      <formula>G13</formula>
    </cfRule>
  </conditionalFormatting>
  <conditionalFormatting sqref="K14">
    <cfRule type="cellIs" dxfId="251" priority="121" operator="notEqual">
      <formula>G14</formula>
    </cfRule>
    <cfRule type="cellIs" dxfId="250" priority="122" operator="equal">
      <formula>G14</formula>
    </cfRule>
  </conditionalFormatting>
  <conditionalFormatting sqref="K15">
    <cfRule type="cellIs" dxfId="249" priority="119" operator="notEqual">
      <formula>G15</formula>
    </cfRule>
    <cfRule type="cellIs" dxfId="248" priority="120" operator="equal">
      <formula>G15</formula>
    </cfRule>
  </conditionalFormatting>
  <conditionalFormatting sqref="K16">
    <cfRule type="cellIs" dxfId="247" priority="117" operator="notEqual">
      <formula>G16</formula>
    </cfRule>
    <cfRule type="cellIs" dxfId="246" priority="118" operator="equal">
      <formula>G16</formula>
    </cfRule>
  </conditionalFormatting>
  <conditionalFormatting sqref="K17">
    <cfRule type="cellIs" dxfId="245" priority="115" operator="notEqual">
      <formula>G17</formula>
    </cfRule>
    <cfRule type="cellIs" dxfId="244" priority="116" operator="equal">
      <formula>G17</formula>
    </cfRule>
  </conditionalFormatting>
  <conditionalFormatting sqref="K18">
    <cfRule type="cellIs" dxfId="243" priority="113" operator="notEqual">
      <formula>G18</formula>
    </cfRule>
    <cfRule type="cellIs" dxfId="242" priority="114" operator="equal">
      <formula>G18</formula>
    </cfRule>
  </conditionalFormatting>
  <conditionalFormatting sqref="K19">
    <cfRule type="cellIs" dxfId="241" priority="111" operator="notEqual">
      <formula>G19</formula>
    </cfRule>
    <cfRule type="cellIs" dxfId="240" priority="112" operator="equal">
      <formula>G19</formula>
    </cfRule>
  </conditionalFormatting>
  <conditionalFormatting sqref="K20">
    <cfRule type="cellIs" dxfId="239" priority="109" operator="notEqual">
      <formula>G20</formula>
    </cfRule>
    <cfRule type="cellIs" dxfId="238" priority="110" operator="equal">
      <formula>G20</formula>
    </cfRule>
  </conditionalFormatting>
  <conditionalFormatting sqref="K21">
    <cfRule type="cellIs" dxfId="237" priority="107" operator="notEqual">
      <formula>G21</formula>
    </cfRule>
    <cfRule type="cellIs" dxfId="236" priority="108" operator="equal">
      <formula>G21</formula>
    </cfRule>
  </conditionalFormatting>
  <conditionalFormatting sqref="K22">
    <cfRule type="cellIs" dxfId="235" priority="105" operator="notEqual">
      <formula>G22</formula>
    </cfRule>
    <cfRule type="cellIs" dxfId="234" priority="106" operator="equal">
      <formula>G22</formula>
    </cfRule>
  </conditionalFormatting>
  <conditionalFormatting sqref="K23">
    <cfRule type="cellIs" dxfId="233" priority="103" operator="notEqual">
      <formula>G23</formula>
    </cfRule>
    <cfRule type="cellIs" dxfId="232" priority="104" operator="equal">
      <formula>G23</formula>
    </cfRule>
  </conditionalFormatting>
  <conditionalFormatting sqref="K24">
    <cfRule type="cellIs" dxfId="231" priority="101" operator="notEqual">
      <formula>G24</formula>
    </cfRule>
    <cfRule type="cellIs" dxfId="230" priority="102" operator="equal">
      <formula>G24</formula>
    </cfRule>
  </conditionalFormatting>
  <conditionalFormatting sqref="K26">
    <cfRule type="cellIs" dxfId="229" priority="99" operator="notEqual">
      <formula>G26</formula>
    </cfRule>
    <cfRule type="cellIs" dxfId="228" priority="100" operator="equal">
      <formula>G26</formula>
    </cfRule>
  </conditionalFormatting>
  <conditionalFormatting sqref="K27">
    <cfRule type="cellIs" dxfId="227" priority="97" operator="notEqual">
      <formula>G27</formula>
    </cfRule>
    <cfRule type="cellIs" dxfId="226" priority="98" operator="equal">
      <formula>G27</formula>
    </cfRule>
  </conditionalFormatting>
  <conditionalFormatting sqref="K28">
    <cfRule type="cellIs" dxfId="225" priority="95" operator="notEqual">
      <formula>G28</formula>
    </cfRule>
    <cfRule type="cellIs" dxfId="224" priority="96" operator="equal">
      <formula>G28</formula>
    </cfRule>
  </conditionalFormatting>
  <conditionalFormatting sqref="K29">
    <cfRule type="cellIs" dxfId="223" priority="93" operator="notEqual">
      <formula>G29</formula>
    </cfRule>
    <cfRule type="cellIs" dxfId="222" priority="94" operator="equal">
      <formula>G29</formula>
    </cfRule>
  </conditionalFormatting>
  <conditionalFormatting sqref="K30">
    <cfRule type="cellIs" dxfId="221" priority="91" operator="notEqual">
      <formula>G30</formula>
    </cfRule>
    <cfRule type="cellIs" dxfId="220" priority="92" operator="equal">
      <formula>G30</formula>
    </cfRule>
  </conditionalFormatting>
  <conditionalFormatting sqref="K31">
    <cfRule type="cellIs" dxfId="219" priority="89" operator="notEqual">
      <formula>G31</formula>
    </cfRule>
    <cfRule type="cellIs" dxfId="218" priority="90" operator="equal">
      <formula>G31</formula>
    </cfRule>
  </conditionalFormatting>
  <conditionalFormatting sqref="K32">
    <cfRule type="cellIs" dxfId="217" priority="87" operator="notEqual">
      <formula>G32</formula>
    </cfRule>
    <cfRule type="cellIs" dxfId="216" priority="88" operator="equal">
      <formula>G32</formula>
    </cfRule>
  </conditionalFormatting>
  <conditionalFormatting sqref="K33">
    <cfRule type="cellIs" dxfId="215" priority="85" operator="notEqual">
      <formula>G33</formula>
    </cfRule>
    <cfRule type="cellIs" dxfId="214" priority="86" operator="equal">
      <formula>G33</formula>
    </cfRule>
  </conditionalFormatting>
  <conditionalFormatting sqref="K34">
    <cfRule type="cellIs" dxfId="213" priority="83" operator="notEqual">
      <formula>G34</formula>
    </cfRule>
    <cfRule type="cellIs" dxfId="212" priority="84" operator="equal">
      <formula>G34</formula>
    </cfRule>
  </conditionalFormatting>
  <conditionalFormatting sqref="K35">
    <cfRule type="cellIs" dxfId="211" priority="81" operator="notEqual">
      <formula>G35</formula>
    </cfRule>
    <cfRule type="cellIs" dxfId="210" priority="82" operator="equal">
      <formula>G35</formula>
    </cfRule>
  </conditionalFormatting>
  <conditionalFormatting sqref="K36">
    <cfRule type="cellIs" dxfId="209" priority="79" operator="notEqual">
      <formula>G36</formula>
    </cfRule>
    <cfRule type="cellIs" dxfId="208" priority="80" operator="equal">
      <formula>G36</formula>
    </cfRule>
  </conditionalFormatting>
  <conditionalFormatting sqref="K37">
    <cfRule type="cellIs" dxfId="207" priority="77" operator="notEqual">
      <formula>G37</formula>
    </cfRule>
    <cfRule type="cellIs" dxfId="206" priority="78" operator="equal">
      <formula>G37</formula>
    </cfRule>
  </conditionalFormatting>
  <conditionalFormatting sqref="K38">
    <cfRule type="cellIs" dxfId="205" priority="75" operator="notEqual">
      <formula>G38</formula>
    </cfRule>
    <cfRule type="cellIs" dxfId="204" priority="76" operator="equal">
      <formula>G38</formula>
    </cfRule>
  </conditionalFormatting>
  <conditionalFormatting sqref="K39">
    <cfRule type="cellIs" dxfId="203" priority="73" operator="notEqual">
      <formula>G39</formula>
    </cfRule>
    <cfRule type="cellIs" dxfId="202" priority="74" operator="equal">
      <formula>G39</formula>
    </cfRule>
  </conditionalFormatting>
  <conditionalFormatting sqref="K40">
    <cfRule type="cellIs" dxfId="201" priority="71" operator="notEqual">
      <formula>G40</formula>
    </cfRule>
    <cfRule type="cellIs" dxfId="200" priority="72" operator="equal">
      <formula>G40</formula>
    </cfRule>
  </conditionalFormatting>
  <conditionalFormatting sqref="K41">
    <cfRule type="cellIs" dxfId="199" priority="69" operator="notEqual">
      <formula>G41</formula>
    </cfRule>
    <cfRule type="cellIs" dxfId="198" priority="70" operator="equal">
      <formula>G41</formula>
    </cfRule>
  </conditionalFormatting>
  <conditionalFormatting sqref="K43">
    <cfRule type="cellIs" dxfId="197" priority="67" operator="notEqual">
      <formula>G43</formula>
    </cfRule>
    <cfRule type="cellIs" dxfId="196" priority="68" operator="equal">
      <formula>G43</formula>
    </cfRule>
  </conditionalFormatting>
  <conditionalFormatting sqref="K44">
    <cfRule type="cellIs" dxfId="195" priority="65" operator="notEqual">
      <formula>G44</formula>
    </cfRule>
    <cfRule type="cellIs" dxfId="194" priority="66" operator="equal">
      <formula>G44</formula>
    </cfRule>
  </conditionalFormatting>
  <conditionalFormatting sqref="K45">
    <cfRule type="cellIs" dxfId="193" priority="63" operator="notEqual">
      <formula>G45</formula>
    </cfRule>
    <cfRule type="cellIs" dxfId="192" priority="64" operator="equal">
      <formula>G45</formula>
    </cfRule>
  </conditionalFormatting>
  <conditionalFormatting sqref="K46">
    <cfRule type="cellIs" dxfId="191" priority="61" operator="notEqual">
      <formula>G46</formula>
    </cfRule>
    <cfRule type="cellIs" dxfId="190" priority="62" operator="equal">
      <formula>G46</formula>
    </cfRule>
  </conditionalFormatting>
  <conditionalFormatting sqref="K47">
    <cfRule type="cellIs" dxfId="189" priority="59" operator="notEqual">
      <formula>G47</formula>
    </cfRule>
    <cfRule type="cellIs" dxfId="188" priority="60" operator="equal">
      <formula>G47</formula>
    </cfRule>
  </conditionalFormatting>
  <conditionalFormatting sqref="K48">
    <cfRule type="cellIs" dxfId="187" priority="57" operator="notEqual">
      <formula>G48</formula>
    </cfRule>
    <cfRule type="cellIs" dxfId="186" priority="58" operator="equal">
      <formula>G48</formula>
    </cfRule>
  </conditionalFormatting>
  <conditionalFormatting sqref="K49">
    <cfRule type="cellIs" dxfId="185" priority="55" operator="notEqual">
      <formula>G49</formula>
    </cfRule>
    <cfRule type="cellIs" dxfId="184" priority="56" operator="equal">
      <formula>G49</formula>
    </cfRule>
  </conditionalFormatting>
  <conditionalFormatting sqref="K50">
    <cfRule type="cellIs" dxfId="183" priority="53" operator="notEqual">
      <formula>G50</formula>
    </cfRule>
    <cfRule type="cellIs" dxfId="182" priority="54" operator="equal">
      <formula>G50</formula>
    </cfRule>
  </conditionalFormatting>
  <conditionalFormatting sqref="K51">
    <cfRule type="cellIs" dxfId="181" priority="51" operator="notEqual">
      <formula>G51</formula>
    </cfRule>
    <cfRule type="cellIs" dxfId="180" priority="52" operator="equal">
      <formula>G51</formula>
    </cfRule>
  </conditionalFormatting>
  <conditionalFormatting sqref="K52">
    <cfRule type="cellIs" dxfId="179" priority="49" operator="notEqual">
      <formula>G52</formula>
    </cfRule>
    <cfRule type="cellIs" dxfId="178" priority="50" operator="equal">
      <formula>G52</formula>
    </cfRule>
  </conditionalFormatting>
  <conditionalFormatting sqref="K53">
    <cfRule type="cellIs" dxfId="177" priority="47" operator="notEqual">
      <formula>G53</formula>
    </cfRule>
    <cfRule type="cellIs" dxfId="176" priority="48" operator="equal">
      <formula>G53</formula>
    </cfRule>
  </conditionalFormatting>
  <conditionalFormatting sqref="K54">
    <cfRule type="cellIs" dxfId="175" priority="45" operator="notEqual">
      <formula>G54</formula>
    </cfRule>
    <cfRule type="cellIs" dxfId="174" priority="46" operator="equal">
      <formula>G54</formula>
    </cfRule>
  </conditionalFormatting>
  <conditionalFormatting sqref="K55">
    <cfRule type="cellIs" dxfId="173" priority="43" operator="notEqual">
      <formula>G55</formula>
    </cfRule>
    <cfRule type="cellIs" dxfId="172" priority="44" operator="equal">
      <formula>G55</formula>
    </cfRule>
  </conditionalFormatting>
  <conditionalFormatting sqref="K56">
    <cfRule type="cellIs" dxfId="171" priority="41" operator="notEqual">
      <formula>G56</formula>
    </cfRule>
    <cfRule type="cellIs" dxfId="170" priority="42" operator="equal">
      <formula>G56</formula>
    </cfRule>
  </conditionalFormatting>
  <conditionalFormatting sqref="K57">
    <cfRule type="cellIs" dxfId="169" priority="39" operator="notEqual">
      <formula>G57</formula>
    </cfRule>
    <cfRule type="cellIs" dxfId="168" priority="40" operator="equal">
      <formula>G57</formula>
    </cfRule>
  </conditionalFormatting>
  <conditionalFormatting sqref="K58">
    <cfRule type="cellIs" dxfId="167" priority="37" operator="notEqual">
      <formula>G58</formula>
    </cfRule>
    <cfRule type="cellIs" dxfId="166" priority="38" operator="equal">
      <formula>G58</formula>
    </cfRule>
  </conditionalFormatting>
  <conditionalFormatting sqref="K59">
    <cfRule type="cellIs" dxfId="165" priority="35" operator="notEqual">
      <formula>G59</formula>
    </cfRule>
    <cfRule type="cellIs" dxfId="164" priority="36" operator="equal">
      <formula>G59</formula>
    </cfRule>
  </conditionalFormatting>
  <conditionalFormatting sqref="K60">
    <cfRule type="cellIs" dxfId="163" priority="33" operator="notEqual">
      <formula>G60</formula>
    </cfRule>
    <cfRule type="cellIs" dxfId="162" priority="34" operator="equal">
      <formula>G60</formula>
    </cfRule>
  </conditionalFormatting>
  <conditionalFormatting sqref="K61">
    <cfRule type="cellIs" dxfId="161" priority="31" operator="notEqual">
      <formula>G61</formula>
    </cfRule>
    <cfRule type="cellIs" dxfId="160" priority="32" operator="equal">
      <formula>G61</formula>
    </cfRule>
  </conditionalFormatting>
  <conditionalFormatting sqref="K62">
    <cfRule type="cellIs" dxfId="159" priority="29" operator="notEqual">
      <formula>G62</formula>
    </cfRule>
    <cfRule type="cellIs" dxfId="158" priority="30" operator="equal">
      <formula>G62</formula>
    </cfRule>
  </conditionalFormatting>
  <conditionalFormatting sqref="K63">
    <cfRule type="cellIs" dxfId="157" priority="27" operator="notEqual">
      <formula>G63</formula>
    </cfRule>
    <cfRule type="cellIs" dxfId="156" priority="28" operator="equal">
      <formula>G63</formula>
    </cfRule>
  </conditionalFormatting>
  <conditionalFormatting sqref="K67">
    <cfRule type="cellIs" dxfId="155" priority="25" operator="notEqual">
      <formula>G67</formula>
    </cfRule>
    <cfRule type="cellIs" dxfId="154" priority="26" operator="equal">
      <formula>G67</formula>
    </cfRule>
  </conditionalFormatting>
  <conditionalFormatting sqref="K68">
    <cfRule type="cellIs" dxfId="153" priority="23" operator="notEqual">
      <formula>G68</formula>
    </cfRule>
    <cfRule type="cellIs" dxfId="152" priority="24" operator="equal">
      <formula>G68</formula>
    </cfRule>
  </conditionalFormatting>
  <conditionalFormatting sqref="K69">
    <cfRule type="cellIs" dxfId="151" priority="21" operator="notEqual">
      <formula>G69</formula>
    </cfRule>
    <cfRule type="cellIs" dxfId="150" priority="22" operator="equal">
      <formula>G69</formula>
    </cfRule>
  </conditionalFormatting>
  <conditionalFormatting sqref="K71">
    <cfRule type="cellIs" dxfId="149" priority="19" operator="notEqual">
      <formula>G71</formula>
    </cfRule>
    <cfRule type="cellIs" dxfId="148" priority="20" operator="equal">
      <formula>G71</formula>
    </cfRule>
  </conditionalFormatting>
  <conditionalFormatting sqref="K72">
    <cfRule type="cellIs" dxfId="147" priority="17" operator="notEqual">
      <formula>G72</formula>
    </cfRule>
    <cfRule type="cellIs" dxfId="146" priority="18" operator="equal">
      <formula>G72</formula>
    </cfRule>
  </conditionalFormatting>
  <conditionalFormatting sqref="K73">
    <cfRule type="cellIs" dxfId="145" priority="15" operator="notEqual">
      <formula>G73</formula>
    </cfRule>
    <cfRule type="cellIs" dxfId="144" priority="16" operator="equal">
      <formula>G73</formula>
    </cfRule>
  </conditionalFormatting>
  <conditionalFormatting sqref="G76">
    <cfRule type="cellIs" dxfId="143" priority="11" operator="notEqual">
      <formula>$G$77</formula>
    </cfRule>
    <cfRule type="cellIs" dxfId="142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66896BE5-A718-4CF8-A992-B933B023C0A4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D5717C39-74FC-4692-BEDC-740D42763E7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5F45D459-1FF2-49E9-8544-73CF771C3B3A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95A2FC82-16E5-48D8-9132-4572AB44DDD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D6C14E46-D698-4757-8B8B-4456D820A624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ADA95B89-E0F0-48DF-8776-99468A7055FA}">
            <xm:f>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Detail'!#REF!+'C:\Finance\Work\Reports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BA6C6F59-1B90-4E74-90E5-D375485E6F1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D63ECE6-1342-44A8-8A68-8622DFF24262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FA8CAF5F-B87E-49AC-A625-BDF63235ABD9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E05E4FE5-E9A5-492F-A02A-1EDE96DEF99C}">
            <xm:f>'C:\Finance\Work\Reports &amp; Surveys\Cost Analysis\Cost Analysis - 2013-2014\Received from Colleges\Tallahassee\[Final 27 Tallahassee 2013-14 CA2 (101314).xlsx]CA2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140"/>
  <sheetViews>
    <sheetView workbookViewId="0"/>
  </sheetViews>
  <sheetFormatPr defaultRowHeight="15" x14ac:dyDescent="0.25"/>
  <cols>
    <col min="1" max="2" width="2.85546875" style="1" customWidth="1"/>
    <col min="3" max="3" width="10.42578125" style="28" bestFit="1" customWidth="1"/>
    <col min="4" max="5" width="2.85546875" style="1" customWidth="1"/>
    <col min="6" max="6" width="80.7109375" style="1" bestFit="1" customWidth="1"/>
    <col min="7" max="7" width="27.85546875" style="1" customWidth="1"/>
    <col min="8" max="8" width="15.28515625" style="1" bestFit="1" customWidth="1"/>
    <col min="9" max="9" width="27.28515625" style="1" customWidth="1"/>
    <col min="10" max="10" width="26.85546875" style="1" customWidth="1"/>
    <col min="11" max="11" width="25.85546875" style="1" customWidth="1"/>
    <col min="12" max="12" width="82.5703125" style="1" customWidth="1"/>
    <col min="13" max="16384" width="9.140625" style="1"/>
  </cols>
  <sheetData>
    <row r="1" spans="1:12" ht="15.75" x14ac:dyDescent="0.25">
      <c r="A1" s="143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</row>
    <row r="2" spans="1:12" ht="15.75" x14ac:dyDescent="0.25">
      <c r="A2" s="144" t="s">
        <v>197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1:12" ht="15.75" x14ac:dyDescent="0.25">
      <c r="A3" s="78" t="s">
        <v>198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ht="19.5" customHeight="1" x14ac:dyDescent="0.25">
      <c r="A4" s="79" t="s">
        <v>172</v>
      </c>
      <c r="C4" s="1"/>
    </row>
    <row r="5" spans="1:12" x14ac:dyDescent="0.25">
      <c r="C5" s="1"/>
    </row>
    <row r="6" spans="1:12" s="8" customFormat="1" x14ac:dyDescent="0.25">
      <c r="A6" s="4" t="s">
        <v>2</v>
      </c>
      <c r="B6" s="5"/>
      <c r="C6" s="5"/>
      <c r="D6" s="4" t="s">
        <v>3</v>
      </c>
      <c r="E6" s="5"/>
      <c r="F6" s="5"/>
      <c r="G6" s="6" t="s">
        <v>277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199</v>
      </c>
    </row>
    <row r="7" spans="1:12" x14ac:dyDescent="0.25">
      <c r="A7" s="9" t="s">
        <v>9</v>
      </c>
      <c r="B7" s="10"/>
      <c r="C7" s="11"/>
      <c r="D7" s="12" t="s">
        <v>10</v>
      </c>
      <c r="E7" s="11"/>
      <c r="F7" s="11"/>
      <c r="G7" s="90"/>
      <c r="H7" s="10"/>
      <c r="I7" s="90"/>
      <c r="J7" s="90"/>
      <c r="K7" s="90"/>
      <c r="L7" s="12"/>
    </row>
    <row r="8" spans="1:12" x14ac:dyDescent="0.25">
      <c r="A8" s="9"/>
      <c r="B8" s="10" t="s">
        <v>11</v>
      </c>
      <c r="C8" s="11"/>
      <c r="D8" s="14"/>
      <c r="E8" s="10" t="s">
        <v>12</v>
      </c>
      <c r="F8" s="11"/>
      <c r="G8" s="90">
        <v>5967476.0600000015</v>
      </c>
      <c r="H8" s="10"/>
      <c r="I8" s="90">
        <v>3283983.2399999998</v>
      </c>
      <c r="J8" s="90">
        <v>2683492.8199999998</v>
      </c>
      <c r="K8" s="90"/>
      <c r="L8" s="15"/>
    </row>
    <row r="9" spans="1:12" x14ac:dyDescent="0.25">
      <c r="A9" s="9"/>
      <c r="B9" s="10"/>
      <c r="C9" s="11" t="s">
        <v>13</v>
      </c>
      <c r="D9" s="14"/>
      <c r="E9" s="11"/>
      <c r="F9" s="10" t="s">
        <v>14</v>
      </c>
      <c r="G9" s="91"/>
      <c r="H9" s="17"/>
      <c r="I9" s="91"/>
      <c r="J9" s="91"/>
      <c r="K9" s="90">
        <v>0</v>
      </c>
      <c r="L9" s="18"/>
    </row>
    <row r="10" spans="1:12" ht="15.75" x14ac:dyDescent="0.25">
      <c r="A10" s="9"/>
      <c r="B10" s="10"/>
      <c r="C10" s="11" t="s">
        <v>16</v>
      </c>
      <c r="D10" s="14"/>
      <c r="E10" s="11"/>
      <c r="F10" s="10" t="s">
        <v>17</v>
      </c>
      <c r="G10" s="91">
        <v>3886.53</v>
      </c>
      <c r="H10" s="81" t="s">
        <v>15</v>
      </c>
      <c r="I10" s="91">
        <v>3886.53</v>
      </c>
      <c r="J10" s="91"/>
      <c r="K10" s="90">
        <v>3886.53</v>
      </c>
      <c r="L10" s="18"/>
    </row>
    <row r="11" spans="1:12" ht="15.75" x14ac:dyDescent="0.25">
      <c r="A11" s="9"/>
      <c r="B11" s="10"/>
      <c r="C11" s="11" t="s">
        <v>18</v>
      </c>
      <c r="D11" s="14"/>
      <c r="E11" s="11"/>
      <c r="F11" s="10" t="s">
        <v>19</v>
      </c>
      <c r="G11" s="91">
        <v>682916.53</v>
      </c>
      <c r="H11" s="81" t="s">
        <v>15</v>
      </c>
      <c r="I11" s="91">
        <v>682916.53</v>
      </c>
      <c r="J11" s="91"/>
      <c r="K11" s="90">
        <v>682916.53</v>
      </c>
      <c r="L11" s="18"/>
    </row>
    <row r="12" spans="1:12" x14ac:dyDescent="0.25">
      <c r="A12" s="9"/>
      <c r="B12" s="10"/>
      <c r="C12" s="11" t="s">
        <v>20</v>
      </c>
      <c r="D12" s="14"/>
      <c r="E12" s="11"/>
      <c r="F12" s="10" t="s">
        <v>21</v>
      </c>
      <c r="G12" s="91"/>
      <c r="H12" s="17"/>
      <c r="I12" s="91"/>
      <c r="J12" s="91"/>
      <c r="K12" s="90">
        <v>0</v>
      </c>
      <c r="L12" s="18"/>
    </row>
    <row r="13" spans="1:12" ht="15.75" x14ac:dyDescent="0.25">
      <c r="A13" s="9"/>
      <c r="B13" s="10"/>
      <c r="C13" s="11" t="s">
        <v>22</v>
      </c>
      <c r="D13" s="14"/>
      <c r="E13" s="11"/>
      <c r="F13" s="10" t="s">
        <v>23</v>
      </c>
      <c r="G13" s="89">
        <v>1702920.46</v>
      </c>
      <c r="H13" s="17" t="s">
        <v>15</v>
      </c>
      <c r="I13" s="91">
        <v>1702920.46</v>
      </c>
      <c r="J13" s="91"/>
      <c r="K13" s="90">
        <v>1702920.46</v>
      </c>
      <c r="L13" s="18"/>
    </row>
    <row r="14" spans="1:12" x14ac:dyDescent="0.25">
      <c r="A14" s="9"/>
      <c r="B14" s="10"/>
      <c r="C14" s="11" t="s">
        <v>25</v>
      </c>
      <c r="D14" s="14"/>
      <c r="E14" s="11"/>
      <c r="F14" s="10" t="s">
        <v>26</v>
      </c>
      <c r="G14" s="91">
        <v>1820115.35</v>
      </c>
      <c r="H14" s="17" t="s">
        <v>24</v>
      </c>
      <c r="I14" s="91"/>
      <c r="J14" s="91">
        <v>1820115.35</v>
      </c>
      <c r="K14" s="90">
        <v>1820115.35</v>
      </c>
      <c r="L14" s="18" t="s">
        <v>335</v>
      </c>
    </row>
    <row r="15" spans="1:12" x14ac:dyDescent="0.25">
      <c r="A15" s="9"/>
      <c r="B15" s="10"/>
      <c r="C15" s="11" t="s">
        <v>27</v>
      </c>
      <c r="D15" s="14"/>
      <c r="E15" s="11"/>
      <c r="F15" s="10" t="s">
        <v>28</v>
      </c>
      <c r="G15" s="91"/>
      <c r="H15" s="17"/>
      <c r="I15" s="91"/>
      <c r="J15" s="91"/>
      <c r="K15" s="90">
        <v>0</v>
      </c>
      <c r="L15" s="18"/>
    </row>
    <row r="16" spans="1:12" x14ac:dyDescent="0.25">
      <c r="A16" s="9"/>
      <c r="B16" s="10"/>
      <c r="C16" s="11" t="s">
        <v>29</v>
      </c>
      <c r="D16" s="14"/>
      <c r="E16" s="11"/>
      <c r="F16" s="10" t="s">
        <v>30</v>
      </c>
      <c r="G16" s="91">
        <v>126861.07</v>
      </c>
      <c r="H16" s="17" t="s">
        <v>15</v>
      </c>
      <c r="I16" s="91">
        <v>126861.07</v>
      </c>
      <c r="J16" s="91"/>
      <c r="K16" s="90">
        <v>126861.07</v>
      </c>
      <c r="L16" s="18"/>
    </row>
    <row r="17" spans="1:12" x14ac:dyDescent="0.25">
      <c r="A17" s="9"/>
      <c r="B17" s="10"/>
      <c r="C17" s="11" t="s">
        <v>31</v>
      </c>
      <c r="D17" s="14"/>
      <c r="E17" s="11"/>
      <c r="F17" s="10" t="s">
        <v>32</v>
      </c>
      <c r="G17" s="91"/>
      <c r="H17" s="17"/>
      <c r="I17" s="91"/>
      <c r="J17" s="91"/>
      <c r="K17" s="90">
        <v>0</v>
      </c>
      <c r="L17" s="18"/>
    </row>
    <row r="18" spans="1:12" x14ac:dyDescent="0.25">
      <c r="A18" s="9"/>
      <c r="B18" s="10"/>
      <c r="C18" s="11" t="s">
        <v>33</v>
      </c>
      <c r="D18" s="14"/>
      <c r="E18" s="11"/>
      <c r="F18" s="10" t="s">
        <v>34</v>
      </c>
      <c r="G18" s="91">
        <v>724692.24</v>
      </c>
      <c r="H18" s="17" t="s">
        <v>24</v>
      </c>
      <c r="I18" s="91"/>
      <c r="J18" s="91">
        <v>724692.24</v>
      </c>
      <c r="K18" s="90">
        <v>724692.24</v>
      </c>
      <c r="L18" s="18" t="s">
        <v>336</v>
      </c>
    </row>
    <row r="19" spans="1:12" x14ac:dyDescent="0.25">
      <c r="A19" s="9"/>
      <c r="B19" s="10"/>
      <c r="C19" s="11" t="s">
        <v>35</v>
      </c>
      <c r="D19" s="14"/>
      <c r="E19" s="11"/>
      <c r="F19" s="10" t="s">
        <v>36</v>
      </c>
      <c r="G19" s="92"/>
      <c r="H19" s="17"/>
      <c r="I19" s="92"/>
      <c r="J19" s="92"/>
      <c r="K19" s="90">
        <v>0</v>
      </c>
      <c r="L19" s="18"/>
    </row>
    <row r="20" spans="1:12" x14ac:dyDescent="0.25">
      <c r="A20" s="9"/>
      <c r="B20" s="10"/>
      <c r="C20" s="11" t="s">
        <v>37</v>
      </c>
      <c r="D20" s="14"/>
      <c r="E20" s="11"/>
      <c r="F20" s="10" t="s">
        <v>38</v>
      </c>
      <c r="G20" s="91">
        <v>767398.65</v>
      </c>
      <c r="H20" s="17" t="s">
        <v>15</v>
      </c>
      <c r="I20" s="91">
        <v>767398.65</v>
      </c>
      <c r="J20" s="91"/>
      <c r="K20" s="90">
        <v>767398.65</v>
      </c>
      <c r="L20" s="18"/>
    </row>
    <row r="21" spans="1:12" x14ac:dyDescent="0.25">
      <c r="A21" s="9"/>
      <c r="B21" s="10"/>
      <c r="C21" s="11" t="s">
        <v>39</v>
      </c>
      <c r="D21" s="14"/>
      <c r="E21" s="11"/>
      <c r="F21" s="10" t="s">
        <v>40</v>
      </c>
      <c r="G21" s="91"/>
      <c r="H21" s="17"/>
      <c r="I21" s="91"/>
      <c r="J21" s="91"/>
      <c r="K21" s="90">
        <v>0</v>
      </c>
      <c r="L21" s="18"/>
    </row>
    <row r="22" spans="1:12" x14ac:dyDescent="0.25">
      <c r="A22" s="9"/>
      <c r="B22" s="10"/>
      <c r="C22" s="11" t="s">
        <v>41</v>
      </c>
      <c r="D22" s="14"/>
      <c r="E22" s="11"/>
      <c r="F22" s="10" t="s">
        <v>42</v>
      </c>
      <c r="G22" s="91">
        <v>138685.23000000001</v>
      </c>
      <c r="H22" s="17" t="s">
        <v>24</v>
      </c>
      <c r="I22" s="91"/>
      <c r="J22" s="91">
        <v>138685.23000000001</v>
      </c>
      <c r="K22" s="90">
        <v>138685.23000000001</v>
      </c>
      <c r="L22" s="18" t="s">
        <v>336</v>
      </c>
    </row>
    <row r="23" spans="1:12" x14ac:dyDescent="0.25">
      <c r="A23" s="9"/>
      <c r="B23" s="10"/>
      <c r="C23" s="11" t="s">
        <v>43</v>
      </c>
      <c r="D23" s="14"/>
      <c r="E23" s="11"/>
      <c r="F23" s="10" t="s">
        <v>44</v>
      </c>
      <c r="G23" s="91"/>
      <c r="H23" s="17"/>
      <c r="I23" s="91"/>
      <c r="J23" s="91"/>
      <c r="K23" s="90">
        <v>0</v>
      </c>
      <c r="L23" s="18"/>
    </row>
    <row r="24" spans="1:12" x14ac:dyDescent="0.25">
      <c r="A24" s="20"/>
      <c r="B24" s="20"/>
      <c r="C24" s="21" t="s">
        <v>45</v>
      </c>
      <c r="D24" s="14"/>
      <c r="E24" s="21"/>
      <c r="F24" s="10" t="s">
        <v>46</v>
      </c>
      <c r="G24" s="93"/>
      <c r="H24" s="17"/>
      <c r="I24" s="93"/>
      <c r="J24" s="93"/>
      <c r="K24" s="90">
        <v>0</v>
      </c>
      <c r="L24" s="18"/>
    </row>
    <row r="25" spans="1:12" x14ac:dyDescent="0.25">
      <c r="A25" s="9"/>
      <c r="B25" s="10" t="s">
        <v>47</v>
      </c>
      <c r="C25" s="11"/>
      <c r="D25" s="14"/>
      <c r="E25" s="10" t="s">
        <v>48</v>
      </c>
      <c r="F25" s="11"/>
      <c r="G25" s="90">
        <v>4025384.7399999998</v>
      </c>
      <c r="H25" s="10"/>
      <c r="I25" s="90">
        <v>1694670.45</v>
      </c>
      <c r="J25" s="90">
        <v>2330714.29</v>
      </c>
      <c r="K25" s="90"/>
      <c r="L25" s="15"/>
    </row>
    <row r="26" spans="1:12" x14ac:dyDescent="0.25">
      <c r="A26" s="9"/>
      <c r="B26" s="10"/>
      <c r="C26" s="11" t="s">
        <v>49</v>
      </c>
      <c r="D26" s="14"/>
      <c r="E26" s="11"/>
      <c r="F26" s="10" t="s">
        <v>50</v>
      </c>
      <c r="G26" s="91"/>
      <c r="H26" s="17"/>
      <c r="I26" s="91"/>
      <c r="J26" s="91"/>
      <c r="K26" s="90">
        <v>0</v>
      </c>
      <c r="L26" s="18"/>
    </row>
    <row r="27" spans="1:12" x14ac:dyDescent="0.25">
      <c r="A27" s="9"/>
      <c r="B27" s="10"/>
      <c r="C27" s="11" t="s">
        <v>51</v>
      </c>
      <c r="D27" s="14"/>
      <c r="E27" s="11"/>
      <c r="F27" s="10" t="s">
        <v>52</v>
      </c>
      <c r="G27" s="91"/>
      <c r="H27" s="17"/>
      <c r="I27" s="91"/>
      <c r="J27" s="91"/>
      <c r="K27" s="90">
        <v>0</v>
      </c>
      <c r="L27" s="18"/>
    </row>
    <row r="28" spans="1:12" x14ac:dyDescent="0.25">
      <c r="A28" s="9"/>
      <c r="B28" s="10"/>
      <c r="C28" s="11" t="s">
        <v>53</v>
      </c>
      <c r="D28" s="14"/>
      <c r="E28" s="11"/>
      <c r="F28" s="10" t="s">
        <v>54</v>
      </c>
      <c r="G28" s="91">
        <v>1196915.47</v>
      </c>
      <c r="H28" s="17" t="s">
        <v>15</v>
      </c>
      <c r="I28" s="91">
        <v>1196915.47</v>
      </c>
      <c r="J28" s="91"/>
      <c r="K28" s="90">
        <v>1196915.47</v>
      </c>
      <c r="L28" s="18"/>
    </row>
    <row r="29" spans="1:12" x14ac:dyDescent="0.25">
      <c r="A29" s="9"/>
      <c r="B29" s="10"/>
      <c r="C29" s="11" t="s">
        <v>55</v>
      </c>
      <c r="D29" s="14"/>
      <c r="E29" s="11"/>
      <c r="F29" s="10" t="s">
        <v>56</v>
      </c>
      <c r="G29" s="91">
        <v>497754.98</v>
      </c>
      <c r="H29" s="17" t="s">
        <v>15</v>
      </c>
      <c r="I29" s="91">
        <v>497754.98</v>
      </c>
      <c r="J29" s="91"/>
      <c r="K29" s="90">
        <v>497754.98</v>
      </c>
      <c r="L29" s="18"/>
    </row>
    <row r="30" spans="1:12" x14ac:dyDescent="0.25">
      <c r="A30" s="9"/>
      <c r="B30" s="10"/>
      <c r="C30" s="11" t="s">
        <v>57</v>
      </c>
      <c r="D30" s="14"/>
      <c r="E30" s="11"/>
      <c r="F30" s="10" t="s">
        <v>58</v>
      </c>
      <c r="G30" s="91"/>
      <c r="H30" s="17"/>
      <c r="I30" s="91"/>
      <c r="J30" s="91"/>
      <c r="K30" s="90">
        <v>0</v>
      </c>
      <c r="L30" s="18"/>
    </row>
    <row r="31" spans="1:12" x14ac:dyDescent="0.25">
      <c r="A31" s="9"/>
      <c r="B31" s="10"/>
      <c r="C31" s="11" t="s">
        <v>60</v>
      </c>
      <c r="D31" s="14"/>
      <c r="E31" s="11"/>
      <c r="F31" s="10" t="s">
        <v>61</v>
      </c>
      <c r="G31" s="91"/>
      <c r="H31" s="17"/>
      <c r="I31" s="91"/>
      <c r="J31" s="91"/>
      <c r="K31" s="90">
        <v>0</v>
      </c>
      <c r="L31" s="18"/>
    </row>
    <row r="32" spans="1:12" x14ac:dyDescent="0.25">
      <c r="A32" s="9"/>
      <c r="B32" s="10"/>
      <c r="C32" s="11" t="s">
        <v>62</v>
      </c>
      <c r="D32" s="14"/>
      <c r="E32" s="11"/>
      <c r="F32" s="10" t="s">
        <v>63</v>
      </c>
      <c r="G32" s="91">
        <v>257273.42</v>
      </c>
      <c r="H32" s="17" t="s">
        <v>24</v>
      </c>
      <c r="I32" s="91"/>
      <c r="J32" s="91">
        <v>257273.42</v>
      </c>
      <c r="K32" s="90">
        <v>257273.42</v>
      </c>
      <c r="L32" s="18" t="s">
        <v>337</v>
      </c>
    </row>
    <row r="33" spans="1:12" x14ac:dyDescent="0.25">
      <c r="A33" s="10"/>
      <c r="B33" s="10"/>
      <c r="C33" s="11" t="s">
        <v>64</v>
      </c>
      <c r="D33" s="10"/>
      <c r="E33" s="11"/>
      <c r="F33" s="10" t="s">
        <v>65</v>
      </c>
      <c r="G33" s="91">
        <v>468298.31</v>
      </c>
      <c r="H33" s="17" t="s">
        <v>24</v>
      </c>
      <c r="I33" s="91"/>
      <c r="J33" s="91">
        <v>468298.31</v>
      </c>
      <c r="K33" s="90">
        <v>468298.31</v>
      </c>
      <c r="L33" s="18" t="s">
        <v>337</v>
      </c>
    </row>
    <row r="34" spans="1:12" x14ac:dyDescent="0.25">
      <c r="A34" s="10"/>
      <c r="B34" s="10"/>
      <c r="C34" s="11" t="s">
        <v>66</v>
      </c>
      <c r="D34" s="10"/>
      <c r="E34" s="10"/>
      <c r="F34" s="10" t="s">
        <v>67</v>
      </c>
      <c r="G34" s="91"/>
      <c r="H34" s="17"/>
      <c r="I34" s="91"/>
      <c r="J34" s="91"/>
      <c r="K34" s="90">
        <v>0</v>
      </c>
      <c r="L34" s="18"/>
    </row>
    <row r="35" spans="1:12" x14ac:dyDescent="0.25">
      <c r="A35" s="10"/>
      <c r="B35" s="10"/>
      <c r="C35" s="11" t="s">
        <v>68</v>
      </c>
      <c r="D35" s="10"/>
      <c r="E35" s="11"/>
      <c r="F35" s="10" t="s">
        <v>69</v>
      </c>
      <c r="G35" s="91"/>
      <c r="H35" s="17"/>
      <c r="I35" s="91"/>
      <c r="J35" s="91"/>
      <c r="K35" s="90">
        <v>0</v>
      </c>
      <c r="L35" s="18"/>
    </row>
    <row r="36" spans="1:12" x14ac:dyDescent="0.25">
      <c r="A36" s="10"/>
      <c r="B36" s="10"/>
      <c r="C36" s="11" t="s">
        <v>70</v>
      </c>
      <c r="D36" s="10"/>
      <c r="E36" s="10"/>
      <c r="F36" s="10" t="s">
        <v>71</v>
      </c>
      <c r="G36" s="91"/>
      <c r="H36" s="17"/>
      <c r="I36" s="91"/>
      <c r="J36" s="91"/>
      <c r="K36" s="90">
        <v>0</v>
      </c>
      <c r="L36" s="18"/>
    </row>
    <row r="37" spans="1:12" x14ac:dyDescent="0.25">
      <c r="A37" s="10"/>
      <c r="B37" s="10"/>
      <c r="C37" s="11" t="s">
        <v>72</v>
      </c>
      <c r="D37" s="10"/>
      <c r="E37" s="23"/>
      <c r="F37" s="10" t="s">
        <v>73</v>
      </c>
      <c r="G37" s="91">
        <v>892397.03</v>
      </c>
      <c r="H37" s="17" t="s">
        <v>24</v>
      </c>
      <c r="I37" s="91"/>
      <c r="J37" s="91">
        <v>892397.03</v>
      </c>
      <c r="K37" s="90">
        <v>892397.03</v>
      </c>
      <c r="L37" s="18" t="s">
        <v>338</v>
      </c>
    </row>
    <row r="38" spans="1:12" x14ac:dyDescent="0.25">
      <c r="A38" s="10"/>
      <c r="B38" s="10"/>
      <c r="C38" s="11" t="s">
        <v>74</v>
      </c>
      <c r="D38" s="10"/>
      <c r="E38" s="10"/>
      <c r="F38" s="10" t="s">
        <v>75</v>
      </c>
      <c r="G38" s="91"/>
      <c r="H38" s="17"/>
      <c r="I38" s="91"/>
      <c r="J38" s="91"/>
      <c r="K38" s="90">
        <v>0</v>
      </c>
      <c r="L38" s="18"/>
    </row>
    <row r="39" spans="1:12" x14ac:dyDescent="0.25">
      <c r="A39" s="10"/>
      <c r="B39" s="10"/>
      <c r="C39" s="11" t="s">
        <v>76</v>
      </c>
      <c r="D39" s="10"/>
      <c r="E39" s="10"/>
      <c r="F39" s="10" t="s">
        <v>77</v>
      </c>
      <c r="G39" s="91"/>
      <c r="H39" s="17"/>
      <c r="I39" s="91"/>
      <c r="J39" s="91"/>
      <c r="K39" s="90">
        <v>0</v>
      </c>
      <c r="L39" s="18"/>
    </row>
    <row r="40" spans="1:12" x14ac:dyDescent="0.25">
      <c r="A40" s="10"/>
      <c r="B40" s="10"/>
      <c r="C40" s="11" t="s">
        <v>78</v>
      </c>
      <c r="D40" s="10"/>
      <c r="E40" s="10"/>
      <c r="F40" s="10" t="s">
        <v>79</v>
      </c>
      <c r="G40" s="91">
        <v>574764.59</v>
      </c>
      <c r="H40" s="17" t="s">
        <v>24</v>
      </c>
      <c r="I40" s="91"/>
      <c r="J40" s="91">
        <v>574764.59</v>
      </c>
      <c r="K40" s="90">
        <v>574764.59</v>
      </c>
      <c r="L40" s="18" t="s">
        <v>339</v>
      </c>
    </row>
    <row r="41" spans="1:12" ht="30" x14ac:dyDescent="0.25">
      <c r="A41" s="10"/>
      <c r="B41" s="10"/>
      <c r="C41" s="11" t="s">
        <v>80</v>
      </c>
      <c r="D41" s="10"/>
      <c r="E41" s="10"/>
      <c r="F41" s="10" t="s">
        <v>81</v>
      </c>
      <c r="G41" s="91">
        <v>137980.94</v>
      </c>
      <c r="H41" s="17" t="s">
        <v>24</v>
      </c>
      <c r="I41" s="91"/>
      <c r="J41" s="91">
        <v>137980.94</v>
      </c>
      <c r="K41" s="90">
        <v>137980.94</v>
      </c>
      <c r="L41" s="18" t="s">
        <v>340</v>
      </c>
    </row>
    <row r="42" spans="1:12" x14ac:dyDescent="0.25">
      <c r="A42" s="10"/>
      <c r="B42" s="10" t="s">
        <v>82</v>
      </c>
      <c r="C42" s="11"/>
      <c r="D42" s="10"/>
      <c r="E42" s="10" t="s">
        <v>83</v>
      </c>
      <c r="F42" s="10"/>
      <c r="G42" s="90">
        <v>14194274.470000001</v>
      </c>
      <c r="H42" s="10"/>
      <c r="I42" s="90">
        <v>7303885.2599999998</v>
      </c>
      <c r="J42" s="90">
        <v>6890389.2100000009</v>
      </c>
      <c r="K42" s="90"/>
      <c r="L42" s="15"/>
    </row>
    <row r="43" spans="1:12" ht="30" x14ac:dyDescent="0.25">
      <c r="A43" s="10"/>
      <c r="B43" s="10"/>
      <c r="C43" s="11" t="s">
        <v>84</v>
      </c>
      <c r="D43" s="10"/>
      <c r="E43" s="10"/>
      <c r="F43" s="10" t="s">
        <v>85</v>
      </c>
      <c r="G43" s="91">
        <v>5589873.2000000002</v>
      </c>
      <c r="H43" s="17" t="s">
        <v>24</v>
      </c>
      <c r="I43" s="91"/>
      <c r="J43" s="91">
        <v>5589873.2000000002</v>
      </c>
      <c r="K43" s="90">
        <v>5589873.2000000002</v>
      </c>
      <c r="L43" s="18" t="s">
        <v>256</v>
      </c>
    </row>
    <row r="44" spans="1:12" x14ac:dyDescent="0.25">
      <c r="A44" s="10"/>
      <c r="B44" s="10"/>
      <c r="C44" s="11" t="s">
        <v>86</v>
      </c>
      <c r="D44" s="10"/>
      <c r="E44" s="10"/>
      <c r="F44" s="10" t="s">
        <v>87</v>
      </c>
      <c r="G44" s="91"/>
      <c r="H44" s="17"/>
      <c r="I44" s="91"/>
      <c r="J44" s="91"/>
      <c r="K44" s="90">
        <v>0</v>
      </c>
      <c r="L44" s="18"/>
    </row>
    <row r="45" spans="1:12" x14ac:dyDescent="0.25">
      <c r="A45" s="10"/>
      <c r="B45" s="10"/>
      <c r="C45" s="11" t="s">
        <v>88</v>
      </c>
      <c r="D45" s="10"/>
      <c r="E45" s="10"/>
      <c r="F45" s="10" t="s">
        <v>89</v>
      </c>
      <c r="G45" s="91"/>
      <c r="H45" s="17"/>
      <c r="I45" s="91"/>
      <c r="J45" s="91"/>
      <c r="K45" s="90">
        <v>0</v>
      </c>
      <c r="L45" s="18"/>
    </row>
    <row r="46" spans="1:12" x14ac:dyDescent="0.25">
      <c r="A46" s="10"/>
      <c r="B46" s="10"/>
      <c r="C46" s="11" t="s">
        <v>90</v>
      </c>
      <c r="D46" s="10"/>
      <c r="E46" s="10"/>
      <c r="F46" s="10" t="s">
        <v>91</v>
      </c>
      <c r="G46" s="91"/>
      <c r="H46" s="17"/>
      <c r="I46" s="91"/>
      <c r="J46" s="91"/>
      <c r="K46" s="90">
        <v>0</v>
      </c>
      <c r="L46" s="18"/>
    </row>
    <row r="47" spans="1:12" x14ac:dyDescent="0.25">
      <c r="A47" s="10"/>
      <c r="B47" s="10"/>
      <c r="C47" s="11" t="s">
        <v>92</v>
      </c>
      <c r="D47" s="10"/>
      <c r="E47" s="10"/>
      <c r="F47" s="10" t="s">
        <v>93</v>
      </c>
      <c r="G47" s="91">
        <v>5862530.9100000001</v>
      </c>
      <c r="H47" s="17" t="s">
        <v>15</v>
      </c>
      <c r="I47" s="91">
        <v>5862530.9100000001</v>
      </c>
      <c r="J47" s="91"/>
      <c r="K47" s="90">
        <v>5862530.9100000001</v>
      </c>
      <c r="L47" s="18"/>
    </row>
    <row r="48" spans="1:12" x14ac:dyDescent="0.25">
      <c r="A48" s="10"/>
      <c r="B48" s="10"/>
      <c r="C48" s="11" t="s">
        <v>94</v>
      </c>
      <c r="D48" s="10"/>
      <c r="E48" s="10"/>
      <c r="F48" s="10" t="s">
        <v>95</v>
      </c>
      <c r="G48" s="91"/>
      <c r="H48" s="17"/>
      <c r="I48" s="91"/>
      <c r="J48" s="91"/>
      <c r="K48" s="90">
        <v>0</v>
      </c>
      <c r="L48" s="18"/>
    </row>
    <row r="49" spans="1:12" x14ac:dyDescent="0.25">
      <c r="A49" s="10"/>
      <c r="B49" s="10"/>
      <c r="C49" s="11" t="s">
        <v>96</v>
      </c>
      <c r="D49" s="10"/>
      <c r="E49" s="10"/>
      <c r="F49" s="10" t="s">
        <v>97</v>
      </c>
      <c r="G49" s="91">
        <v>381334.31</v>
      </c>
      <c r="H49" s="17" t="s">
        <v>15</v>
      </c>
      <c r="I49" s="91">
        <v>381334.31</v>
      </c>
      <c r="J49" s="91"/>
      <c r="K49" s="90">
        <v>381334.31</v>
      </c>
      <c r="L49" s="18"/>
    </row>
    <row r="50" spans="1:12" x14ac:dyDescent="0.25">
      <c r="A50" s="10"/>
      <c r="B50" s="10"/>
      <c r="C50" s="11" t="s">
        <v>98</v>
      </c>
      <c r="D50" s="10"/>
      <c r="E50" s="10"/>
      <c r="F50" s="10" t="s">
        <v>99</v>
      </c>
      <c r="G50" s="91"/>
      <c r="H50" s="17"/>
      <c r="I50" s="91"/>
      <c r="J50" s="91"/>
      <c r="K50" s="90">
        <v>0</v>
      </c>
      <c r="L50" s="18"/>
    </row>
    <row r="51" spans="1:12" x14ac:dyDescent="0.25">
      <c r="A51" s="10"/>
      <c r="B51" s="10"/>
      <c r="C51" s="11" t="s">
        <v>100</v>
      </c>
      <c r="D51" s="10"/>
      <c r="E51" s="10"/>
      <c r="F51" s="10" t="s">
        <v>101</v>
      </c>
      <c r="G51" s="91"/>
      <c r="H51" s="17"/>
      <c r="I51" s="91"/>
      <c r="J51" s="91"/>
      <c r="K51" s="90">
        <v>0</v>
      </c>
      <c r="L51" s="18"/>
    </row>
    <row r="52" spans="1:12" x14ac:dyDescent="0.25">
      <c r="A52" s="10"/>
      <c r="B52" s="10"/>
      <c r="C52" s="11" t="s">
        <v>102</v>
      </c>
      <c r="D52" s="10"/>
      <c r="E52" s="10"/>
      <c r="F52" s="10" t="s">
        <v>103</v>
      </c>
      <c r="G52" s="91"/>
      <c r="H52" s="17"/>
      <c r="I52" s="91"/>
      <c r="J52" s="91"/>
      <c r="K52" s="90">
        <v>0</v>
      </c>
      <c r="L52" s="18"/>
    </row>
    <row r="53" spans="1:12" x14ac:dyDescent="0.25">
      <c r="A53" s="10"/>
      <c r="B53" s="10"/>
      <c r="C53" s="11" t="s">
        <v>104</v>
      </c>
      <c r="D53" s="10"/>
      <c r="E53" s="10"/>
      <c r="F53" s="10" t="s">
        <v>105</v>
      </c>
      <c r="G53" s="91">
        <v>189980.52000000002</v>
      </c>
      <c r="H53" s="17" t="s">
        <v>15</v>
      </c>
      <c r="I53" s="91">
        <v>189980.52000000002</v>
      </c>
      <c r="J53" s="91"/>
      <c r="K53" s="90">
        <v>189980.52000000002</v>
      </c>
      <c r="L53" s="18"/>
    </row>
    <row r="54" spans="1:12" x14ac:dyDescent="0.25">
      <c r="A54" s="10"/>
      <c r="B54" s="10"/>
      <c r="C54" s="11" t="s">
        <v>106</v>
      </c>
      <c r="D54" s="10"/>
      <c r="E54" s="10"/>
      <c r="F54" s="10" t="s">
        <v>107</v>
      </c>
      <c r="G54" s="91">
        <v>635356.52</v>
      </c>
      <c r="H54" s="17" t="s">
        <v>24</v>
      </c>
      <c r="I54" s="91">
        <v>635356.52</v>
      </c>
      <c r="J54" s="91"/>
      <c r="K54" s="90">
        <v>635356.52</v>
      </c>
      <c r="L54" s="18" t="s">
        <v>270</v>
      </c>
    </row>
    <row r="55" spans="1:12" x14ac:dyDescent="0.25">
      <c r="A55" s="10"/>
      <c r="B55" s="10"/>
      <c r="C55" s="11" t="s">
        <v>108</v>
      </c>
      <c r="D55" s="10"/>
      <c r="E55" s="10"/>
      <c r="F55" s="10" t="s">
        <v>109</v>
      </c>
      <c r="G55" s="91"/>
      <c r="H55" s="17"/>
      <c r="I55" s="91"/>
      <c r="J55" s="91"/>
      <c r="K55" s="90">
        <v>0</v>
      </c>
      <c r="L55" s="18"/>
    </row>
    <row r="56" spans="1:12" x14ac:dyDescent="0.25">
      <c r="A56" s="10"/>
      <c r="B56" s="10"/>
      <c r="C56" s="11" t="s">
        <v>110</v>
      </c>
      <c r="D56" s="10"/>
      <c r="E56" s="10"/>
      <c r="F56" s="10" t="s">
        <v>111</v>
      </c>
      <c r="G56" s="91"/>
      <c r="H56" s="17"/>
      <c r="I56" s="91"/>
      <c r="J56" s="91"/>
      <c r="K56" s="90">
        <v>0</v>
      </c>
      <c r="L56" s="18"/>
    </row>
    <row r="57" spans="1:12" x14ac:dyDescent="0.25">
      <c r="A57" s="10"/>
      <c r="B57" s="10"/>
      <c r="C57" s="11" t="s">
        <v>112</v>
      </c>
      <c r="D57" s="10"/>
      <c r="E57" s="10"/>
      <c r="F57" s="10" t="s">
        <v>113</v>
      </c>
      <c r="G57" s="91"/>
      <c r="H57" s="17"/>
      <c r="I57" s="91"/>
      <c r="J57" s="91"/>
      <c r="K57" s="90">
        <v>0</v>
      </c>
      <c r="L57" s="18"/>
    </row>
    <row r="58" spans="1:12" x14ac:dyDescent="0.25">
      <c r="A58" s="10"/>
      <c r="B58" s="10"/>
      <c r="C58" s="11" t="s">
        <v>114</v>
      </c>
      <c r="D58" s="10"/>
      <c r="E58" s="10"/>
      <c r="F58" s="10" t="s">
        <v>115</v>
      </c>
      <c r="G58" s="91"/>
      <c r="H58" s="17"/>
      <c r="I58" s="91"/>
      <c r="J58" s="91"/>
      <c r="K58" s="90">
        <v>0</v>
      </c>
      <c r="L58" s="18"/>
    </row>
    <row r="59" spans="1:12" ht="15.75" x14ac:dyDescent="0.25">
      <c r="A59" s="10"/>
      <c r="B59" s="10"/>
      <c r="C59" s="11" t="s">
        <v>116</v>
      </c>
      <c r="D59" s="10"/>
      <c r="E59" s="10"/>
      <c r="F59" s="10" t="s">
        <v>117</v>
      </c>
      <c r="G59" s="91">
        <v>1110556.79</v>
      </c>
      <c r="H59" s="17" t="s">
        <v>24</v>
      </c>
      <c r="I59" s="91"/>
      <c r="J59" s="91">
        <v>1110556.79</v>
      </c>
      <c r="K59" s="90">
        <v>1110556.79</v>
      </c>
      <c r="L59" s="80" t="s">
        <v>341</v>
      </c>
    </row>
    <row r="60" spans="1:12" x14ac:dyDescent="0.25">
      <c r="A60" s="10"/>
      <c r="B60" s="10"/>
      <c r="C60" s="11" t="s">
        <v>118</v>
      </c>
      <c r="D60" s="10"/>
      <c r="E60" s="10"/>
      <c r="F60" s="10" t="s">
        <v>119</v>
      </c>
      <c r="G60" s="91">
        <v>10417.57</v>
      </c>
      <c r="H60" s="17" t="s">
        <v>24</v>
      </c>
      <c r="I60" s="91"/>
      <c r="J60" s="91">
        <v>10417.57</v>
      </c>
      <c r="K60" s="90">
        <v>10417.57</v>
      </c>
      <c r="L60" s="18" t="s">
        <v>342</v>
      </c>
    </row>
    <row r="61" spans="1:12" x14ac:dyDescent="0.25">
      <c r="A61" s="10"/>
      <c r="B61" s="10"/>
      <c r="C61" s="11" t="s">
        <v>120</v>
      </c>
      <c r="D61" s="10"/>
      <c r="E61" s="10"/>
      <c r="F61" s="10" t="s">
        <v>121</v>
      </c>
      <c r="G61" s="91">
        <v>234683</v>
      </c>
      <c r="H61" s="17" t="s">
        <v>15</v>
      </c>
      <c r="I61" s="91">
        <v>234683</v>
      </c>
      <c r="J61" s="91"/>
      <c r="K61" s="90">
        <v>234683</v>
      </c>
      <c r="L61" s="18"/>
    </row>
    <row r="62" spans="1:12" x14ac:dyDescent="0.25">
      <c r="A62" s="10"/>
      <c r="B62" s="10"/>
      <c r="C62" s="11" t="s">
        <v>122</v>
      </c>
      <c r="D62" s="10"/>
      <c r="E62" s="10"/>
      <c r="F62" s="10" t="s">
        <v>123</v>
      </c>
      <c r="G62" s="91">
        <v>179541.64999999994</v>
      </c>
      <c r="H62" s="17" t="s">
        <v>24</v>
      </c>
      <c r="I62" s="91"/>
      <c r="J62" s="91">
        <v>179541.65</v>
      </c>
      <c r="K62" s="90">
        <v>179541.65</v>
      </c>
      <c r="L62" s="18" t="s">
        <v>343</v>
      </c>
    </row>
    <row r="63" spans="1:12" x14ac:dyDescent="0.25">
      <c r="A63" s="10"/>
      <c r="B63" s="10"/>
      <c r="C63" s="11" t="s">
        <v>124</v>
      </c>
      <c r="D63" s="10"/>
      <c r="E63" s="10"/>
      <c r="F63" s="10" t="s">
        <v>125</v>
      </c>
      <c r="G63" s="91"/>
      <c r="H63" s="17"/>
      <c r="I63" s="91"/>
      <c r="J63" s="91"/>
      <c r="K63" s="90">
        <v>0</v>
      </c>
      <c r="L63" s="18"/>
    </row>
    <row r="64" spans="1:12" hidden="1" x14ac:dyDescent="0.25">
      <c r="A64" s="10"/>
      <c r="B64" s="10" t="s">
        <v>126</v>
      </c>
      <c r="C64" s="11"/>
      <c r="D64" s="10"/>
      <c r="E64" s="10" t="s">
        <v>127</v>
      </c>
      <c r="F64" s="10"/>
      <c r="G64" s="90"/>
      <c r="H64" s="10"/>
      <c r="I64" s="90"/>
      <c r="J64" s="90"/>
      <c r="K64" s="90"/>
      <c r="L64" s="15"/>
    </row>
    <row r="65" spans="1:12" hidden="1" x14ac:dyDescent="0.25">
      <c r="A65" s="10"/>
      <c r="B65" s="10" t="s">
        <v>128</v>
      </c>
      <c r="C65" s="11"/>
      <c r="D65" s="10"/>
      <c r="E65" s="10" t="s">
        <v>127</v>
      </c>
      <c r="F65" s="10"/>
      <c r="G65" s="90"/>
      <c r="H65" s="10"/>
      <c r="I65" s="90"/>
      <c r="J65" s="90"/>
      <c r="K65" s="90"/>
      <c r="L65" s="15"/>
    </row>
    <row r="66" spans="1:12" x14ac:dyDescent="0.25">
      <c r="A66" s="10"/>
      <c r="B66" s="10" t="s">
        <v>129</v>
      </c>
      <c r="C66" s="11"/>
      <c r="D66" s="10"/>
      <c r="E66" s="10" t="s">
        <v>130</v>
      </c>
      <c r="F66" s="10"/>
      <c r="G66" s="90">
        <v>2745106.4299999997</v>
      </c>
      <c r="H66" s="10"/>
      <c r="I66" s="90">
        <v>275513.8</v>
      </c>
      <c r="J66" s="90">
        <v>2469592.63</v>
      </c>
      <c r="K66" s="90"/>
      <c r="L66" s="15"/>
    </row>
    <row r="67" spans="1:12" x14ac:dyDescent="0.25">
      <c r="A67" s="10"/>
      <c r="B67" s="10"/>
      <c r="C67" s="11" t="s">
        <v>131</v>
      </c>
      <c r="D67" s="10"/>
      <c r="E67" s="10"/>
      <c r="F67" s="10" t="s">
        <v>132</v>
      </c>
      <c r="G67" s="91">
        <v>275513.8</v>
      </c>
      <c r="H67" s="17" t="s">
        <v>15</v>
      </c>
      <c r="I67" s="91">
        <v>275513.8</v>
      </c>
      <c r="J67" s="91"/>
      <c r="K67" s="90">
        <v>275513.8</v>
      </c>
      <c r="L67" s="18"/>
    </row>
    <row r="68" spans="1:12" x14ac:dyDescent="0.25">
      <c r="A68" s="10"/>
      <c r="B68" s="10"/>
      <c r="C68" s="11" t="s">
        <v>133</v>
      </c>
      <c r="D68" s="10"/>
      <c r="E68" s="10"/>
      <c r="F68" s="10" t="s">
        <v>134</v>
      </c>
      <c r="G68" s="91"/>
      <c r="H68" s="17"/>
      <c r="I68" s="91"/>
      <c r="J68" s="91"/>
      <c r="K68" s="90">
        <v>0</v>
      </c>
      <c r="L68" s="18"/>
    </row>
    <row r="69" spans="1:12" x14ac:dyDescent="0.25">
      <c r="A69" s="10"/>
      <c r="B69" s="10"/>
      <c r="C69" s="11" t="s">
        <v>135</v>
      </c>
      <c r="D69" s="10"/>
      <c r="E69" s="10"/>
      <c r="F69" s="10" t="s">
        <v>136</v>
      </c>
      <c r="G69" s="91">
        <v>2469592.63</v>
      </c>
      <c r="H69" s="17" t="s">
        <v>24</v>
      </c>
      <c r="I69" s="91"/>
      <c r="J69" s="91">
        <v>2469592.63</v>
      </c>
      <c r="K69" s="90">
        <v>2469592.63</v>
      </c>
      <c r="L69" s="18" t="s">
        <v>271</v>
      </c>
    </row>
    <row r="70" spans="1:12" x14ac:dyDescent="0.25">
      <c r="A70" s="10"/>
      <c r="B70" s="10" t="s">
        <v>137</v>
      </c>
      <c r="C70" s="11"/>
      <c r="D70" s="10"/>
      <c r="E70" s="10" t="s">
        <v>138</v>
      </c>
      <c r="F70" s="10"/>
      <c r="G70" s="90">
        <v>5402459.7999999998</v>
      </c>
      <c r="H70" s="10"/>
      <c r="I70" s="90">
        <v>3460600.62</v>
      </c>
      <c r="J70" s="90">
        <v>1941859.18</v>
      </c>
      <c r="K70" s="90"/>
      <c r="L70" s="15"/>
    </row>
    <row r="71" spans="1:12" x14ac:dyDescent="0.25">
      <c r="A71" s="10"/>
      <c r="B71" s="10"/>
      <c r="C71" s="11" t="s">
        <v>139</v>
      </c>
      <c r="D71" s="10"/>
      <c r="E71" s="10"/>
      <c r="F71" s="10" t="s">
        <v>140</v>
      </c>
      <c r="G71" s="91">
        <v>281595.41000000003</v>
      </c>
      <c r="H71" s="17" t="s">
        <v>15</v>
      </c>
      <c r="I71" s="91">
        <v>281595.40999999997</v>
      </c>
      <c r="J71" s="91"/>
      <c r="K71" s="90">
        <v>281595.40999999997</v>
      </c>
      <c r="L71" s="18"/>
    </row>
    <row r="72" spans="1:12" x14ac:dyDescent="0.25">
      <c r="A72" s="10"/>
      <c r="B72" s="10"/>
      <c r="C72" s="11" t="s">
        <v>141</v>
      </c>
      <c r="D72" s="10"/>
      <c r="E72" s="10"/>
      <c r="F72" s="10" t="s">
        <v>142</v>
      </c>
      <c r="G72" s="91">
        <v>4602753.09</v>
      </c>
      <c r="H72" s="17" t="s">
        <v>59</v>
      </c>
      <c r="I72" s="91">
        <v>2660893.91</v>
      </c>
      <c r="J72" s="91">
        <v>1941859.18</v>
      </c>
      <c r="K72" s="90">
        <v>4602753.09</v>
      </c>
      <c r="L72" s="18" t="s">
        <v>257</v>
      </c>
    </row>
    <row r="73" spans="1:12" x14ac:dyDescent="0.25">
      <c r="A73" s="10"/>
      <c r="B73" s="10"/>
      <c r="C73" s="11" t="s">
        <v>143</v>
      </c>
      <c r="D73" s="10"/>
      <c r="E73" s="10"/>
      <c r="F73" s="10" t="s">
        <v>144</v>
      </c>
      <c r="G73" s="91">
        <v>518111.3</v>
      </c>
      <c r="H73" s="17" t="s">
        <v>15</v>
      </c>
      <c r="I73" s="91">
        <v>518111.3</v>
      </c>
      <c r="J73" s="91"/>
      <c r="K73" s="90">
        <v>518111.3</v>
      </c>
      <c r="L73" s="18"/>
    </row>
    <row r="74" spans="1:12" hidden="1" x14ac:dyDescent="0.25">
      <c r="A74" s="10"/>
      <c r="B74" s="10" t="s">
        <v>145</v>
      </c>
      <c r="C74" s="11"/>
      <c r="D74" s="10"/>
      <c r="E74" s="10" t="s">
        <v>127</v>
      </c>
      <c r="F74" s="10"/>
      <c r="G74" s="90"/>
      <c r="H74" s="10"/>
      <c r="I74" s="90"/>
      <c r="J74" s="90"/>
      <c r="K74" s="90"/>
      <c r="L74" s="15"/>
    </row>
    <row r="75" spans="1:12" hidden="1" x14ac:dyDescent="0.25">
      <c r="A75" s="10"/>
      <c r="B75" s="10" t="s">
        <v>146</v>
      </c>
      <c r="C75" s="11"/>
      <c r="D75" s="10"/>
      <c r="E75" s="10" t="s">
        <v>127</v>
      </c>
      <c r="F75" s="10"/>
      <c r="G75" s="90"/>
      <c r="H75" s="10"/>
      <c r="I75" s="90"/>
      <c r="J75" s="90"/>
      <c r="K75" s="90"/>
      <c r="L75" s="15"/>
    </row>
    <row r="76" spans="1:12" s="8" customFormat="1" ht="15.75" x14ac:dyDescent="0.25">
      <c r="A76" s="5" t="s">
        <v>147</v>
      </c>
      <c r="B76" s="5"/>
      <c r="C76" s="24"/>
      <c r="D76" s="5"/>
      <c r="E76" s="5"/>
      <c r="F76" s="5"/>
      <c r="G76" s="94">
        <v>32334701.500000004</v>
      </c>
      <c r="H76" s="26"/>
      <c r="I76" s="94">
        <v>16018653.370000001</v>
      </c>
      <c r="J76" s="94">
        <v>16316048.129999999</v>
      </c>
      <c r="K76" s="90">
        <v>32334701.5</v>
      </c>
      <c r="L76" s="27"/>
    </row>
    <row r="77" spans="1:12" ht="15.75" x14ac:dyDescent="0.25">
      <c r="F77" s="83" t="s">
        <v>200</v>
      </c>
      <c r="G77" s="95">
        <v>32334701.5</v>
      </c>
      <c r="H77" s="14"/>
      <c r="I77" s="85">
        <v>0.49540130654986869</v>
      </c>
      <c r="J77" s="85">
        <v>0.5045986934501312</v>
      </c>
      <c r="K77" s="29"/>
      <c r="L77" s="30"/>
    </row>
    <row r="79" spans="1:12" ht="15.75" x14ac:dyDescent="0.25">
      <c r="F79" s="86" t="s">
        <v>201</v>
      </c>
    </row>
    <row r="80" spans="1:12" hidden="1" x14ac:dyDescent="0.25">
      <c r="H80" s="1" t="s">
        <v>15</v>
      </c>
    </row>
    <row r="81" spans="3:11" x14ac:dyDescent="0.25">
      <c r="C81" s="1"/>
    </row>
    <row r="82" spans="3:11" x14ac:dyDescent="0.25">
      <c r="C82" s="1"/>
    </row>
    <row r="83" spans="3:11" ht="15.75" x14ac:dyDescent="0.25">
      <c r="C83" s="1"/>
      <c r="H83" s="83" t="s">
        <v>202</v>
      </c>
      <c r="I83" s="90">
        <v>197754188.04999998</v>
      </c>
      <c r="J83" s="87">
        <v>8.1002852723148694E-2</v>
      </c>
      <c r="K83" s="88" t="s">
        <v>203</v>
      </c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  <row r="107" spans="3:3" x14ac:dyDescent="0.25">
      <c r="C107" s="1"/>
    </row>
    <row r="108" spans="3:3" x14ac:dyDescent="0.25">
      <c r="C108" s="1"/>
    </row>
    <row r="109" spans="3:3" x14ac:dyDescent="0.25">
      <c r="C109" s="1"/>
    </row>
    <row r="110" spans="3:3" x14ac:dyDescent="0.25">
      <c r="C110" s="1"/>
    </row>
    <row r="112" spans="3:3" ht="15" hidden="1" customHeight="1" x14ac:dyDescent="0.25">
      <c r="C112" s="1"/>
    </row>
    <row r="113" spans="3:3" ht="15" hidden="1" customHeight="1" x14ac:dyDescent="0.25">
      <c r="C113" s="1"/>
    </row>
    <row r="114" spans="3:3" ht="15" hidden="1" customHeight="1" x14ac:dyDescent="0.25">
      <c r="C114" s="1"/>
    </row>
    <row r="115" spans="3:3" ht="15" hidden="1" customHeight="1" x14ac:dyDescent="0.25">
      <c r="C115" s="1"/>
    </row>
    <row r="116" spans="3:3" ht="15" hidden="1" customHeight="1" x14ac:dyDescent="0.25">
      <c r="C116" s="1"/>
    </row>
    <row r="117" spans="3:3" ht="15" hidden="1" customHeight="1" x14ac:dyDescent="0.25">
      <c r="C117" s="1"/>
    </row>
    <row r="118" spans="3:3" ht="15" hidden="1" customHeight="1" x14ac:dyDescent="0.25">
      <c r="C118" s="1"/>
    </row>
    <row r="119" spans="3:3" ht="15" hidden="1" customHeight="1" x14ac:dyDescent="0.25">
      <c r="C119" s="1"/>
    </row>
    <row r="120" spans="3:3" ht="15" hidden="1" customHeight="1" x14ac:dyDescent="0.25">
      <c r="C120" s="1"/>
    </row>
    <row r="121" spans="3:3" ht="15" hidden="1" customHeight="1" x14ac:dyDescent="0.25">
      <c r="C121" s="1"/>
    </row>
    <row r="122" spans="3:3" ht="15" hidden="1" customHeight="1" x14ac:dyDescent="0.25">
      <c r="C122" s="1"/>
    </row>
    <row r="123" spans="3:3" ht="15" hidden="1" customHeight="1" x14ac:dyDescent="0.25">
      <c r="C123" s="1"/>
    </row>
    <row r="124" spans="3:3" ht="15" hidden="1" customHeight="1" x14ac:dyDescent="0.25">
      <c r="C124" s="1"/>
    </row>
    <row r="125" spans="3:3" ht="15" hidden="1" customHeight="1" x14ac:dyDescent="0.25">
      <c r="C125" s="1"/>
    </row>
    <row r="126" spans="3:3" ht="15" hidden="1" customHeight="1" x14ac:dyDescent="0.25">
      <c r="C126" s="1"/>
    </row>
    <row r="127" spans="3:3" ht="15" hidden="1" customHeight="1" x14ac:dyDescent="0.25">
      <c r="C127" s="1"/>
    </row>
    <row r="128" spans="3:3" ht="15" hidden="1" customHeight="1" x14ac:dyDescent="0.25">
      <c r="C128" s="1"/>
    </row>
    <row r="129" spans="3:3" ht="15" hidden="1" customHeight="1" x14ac:dyDescent="0.25">
      <c r="C129" s="1"/>
    </row>
    <row r="130" spans="3:3" ht="15" hidden="1" customHeight="1" x14ac:dyDescent="0.25">
      <c r="C130" s="1"/>
    </row>
    <row r="131" spans="3:3" ht="15" hidden="1" customHeight="1" x14ac:dyDescent="0.25">
      <c r="C131" s="1"/>
    </row>
    <row r="132" spans="3:3" ht="15" hidden="1" customHeight="1" x14ac:dyDescent="0.25">
      <c r="C132" s="1"/>
    </row>
    <row r="133" spans="3:3" ht="15" hidden="1" customHeight="1" x14ac:dyDescent="0.25">
      <c r="C133" s="1"/>
    </row>
    <row r="134" spans="3:3" ht="15" hidden="1" customHeight="1" x14ac:dyDescent="0.25">
      <c r="C134" s="1"/>
    </row>
    <row r="135" spans="3:3" ht="15" hidden="1" customHeight="1" x14ac:dyDescent="0.25">
      <c r="C135" s="1"/>
    </row>
    <row r="136" spans="3:3" ht="15" hidden="1" customHeight="1" x14ac:dyDescent="0.25">
      <c r="C136" s="1"/>
    </row>
    <row r="137" spans="3:3" ht="15" hidden="1" customHeight="1" x14ac:dyDescent="0.25">
      <c r="C137" s="1"/>
    </row>
    <row r="138" spans="3:3" ht="15" hidden="1" customHeight="1" x14ac:dyDescent="0.25">
      <c r="C138" s="1"/>
    </row>
    <row r="139" spans="3:3" ht="15" hidden="1" customHeight="1" x14ac:dyDescent="0.25">
      <c r="C139" s="1"/>
    </row>
    <row r="140" spans="3:3" ht="15" hidden="1" customHeight="1" x14ac:dyDescent="0.25">
      <c r="C140" s="1"/>
    </row>
  </sheetData>
  <conditionalFormatting sqref="K15">
    <cfRule type="cellIs" dxfId="131" priority="119" operator="notEqual">
      <formula>G15</formula>
    </cfRule>
    <cfRule type="cellIs" dxfId="130" priority="120" operator="equal">
      <formula>G15</formula>
    </cfRule>
  </conditionalFormatting>
  <conditionalFormatting sqref="K16">
    <cfRule type="cellIs" dxfId="129" priority="117" operator="notEqual">
      <formula>G16</formula>
    </cfRule>
    <cfRule type="cellIs" dxfId="128" priority="118" operator="equal">
      <formula>G16</formula>
    </cfRule>
  </conditionalFormatting>
  <conditionalFormatting sqref="K17">
    <cfRule type="cellIs" dxfId="127" priority="115" operator="notEqual">
      <formula>G17</formula>
    </cfRule>
    <cfRule type="cellIs" dxfId="126" priority="116" operator="equal">
      <formula>G17</formula>
    </cfRule>
  </conditionalFormatting>
  <conditionalFormatting sqref="K18">
    <cfRule type="cellIs" dxfId="125" priority="113" operator="notEqual">
      <formula>G18</formula>
    </cfRule>
    <cfRule type="cellIs" dxfId="124" priority="114" operator="equal">
      <formula>G18</formula>
    </cfRule>
  </conditionalFormatting>
  <conditionalFormatting sqref="K19">
    <cfRule type="cellIs" dxfId="123" priority="111" operator="notEqual">
      <formula>G19</formula>
    </cfRule>
    <cfRule type="cellIs" dxfId="122" priority="112" operator="equal">
      <formula>G19</formula>
    </cfRule>
  </conditionalFormatting>
  <conditionalFormatting sqref="K20">
    <cfRule type="cellIs" dxfId="121" priority="109" operator="notEqual">
      <formula>G20</formula>
    </cfRule>
    <cfRule type="cellIs" dxfId="120" priority="110" operator="equal">
      <formula>G20</formula>
    </cfRule>
  </conditionalFormatting>
  <conditionalFormatting sqref="K21">
    <cfRule type="cellIs" dxfId="119" priority="107" operator="notEqual">
      <formula>G21</formula>
    </cfRule>
    <cfRule type="cellIs" dxfId="118" priority="108" operator="equal">
      <formula>G21</formula>
    </cfRule>
  </conditionalFormatting>
  <conditionalFormatting sqref="K22">
    <cfRule type="cellIs" dxfId="117" priority="105" operator="notEqual">
      <formula>G22</formula>
    </cfRule>
    <cfRule type="cellIs" dxfId="116" priority="106" operator="equal">
      <formula>G22</formula>
    </cfRule>
  </conditionalFormatting>
  <conditionalFormatting sqref="K23">
    <cfRule type="cellIs" dxfId="115" priority="103" operator="notEqual">
      <formula>G23</formula>
    </cfRule>
    <cfRule type="cellIs" dxfId="114" priority="104" operator="equal">
      <formula>G23</formula>
    </cfRule>
  </conditionalFormatting>
  <conditionalFormatting sqref="K24">
    <cfRule type="cellIs" dxfId="113" priority="101" operator="notEqual">
      <formula>G24</formula>
    </cfRule>
    <cfRule type="cellIs" dxfId="112" priority="102" operator="equal">
      <formula>G24</formula>
    </cfRule>
  </conditionalFormatting>
  <conditionalFormatting sqref="K26">
    <cfRule type="cellIs" dxfId="111" priority="99" operator="notEqual">
      <formula>G26</formula>
    </cfRule>
    <cfRule type="cellIs" dxfId="110" priority="100" operator="equal">
      <formula>G26</formula>
    </cfRule>
  </conditionalFormatting>
  <conditionalFormatting sqref="K27">
    <cfRule type="cellIs" dxfId="109" priority="97" operator="notEqual">
      <formula>G27</formula>
    </cfRule>
    <cfRule type="cellIs" dxfId="108" priority="98" operator="equal">
      <formula>G27</formula>
    </cfRule>
  </conditionalFormatting>
  <conditionalFormatting sqref="K28">
    <cfRule type="cellIs" dxfId="107" priority="95" operator="notEqual">
      <formula>G28</formula>
    </cfRule>
    <cfRule type="cellIs" dxfId="106" priority="96" operator="equal">
      <formula>G28</formula>
    </cfRule>
  </conditionalFormatting>
  <conditionalFormatting sqref="K29">
    <cfRule type="cellIs" dxfId="105" priority="93" operator="notEqual">
      <formula>G29</formula>
    </cfRule>
    <cfRule type="cellIs" dxfId="104" priority="94" operator="equal">
      <formula>G29</formula>
    </cfRule>
  </conditionalFormatting>
  <conditionalFormatting sqref="K30">
    <cfRule type="cellIs" dxfId="103" priority="91" operator="notEqual">
      <formula>G30</formula>
    </cfRule>
    <cfRule type="cellIs" dxfId="102" priority="92" operator="equal">
      <formula>G30</formula>
    </cfRule>
  </conditionalFormatting>
  <conditionalFormatting sqref="K31">
    <cfRule type="cellIs" dxfId="101" priority="89" operator="notEqual">
      <formula>G31</formula>
    </cfRule>
    <cfRule type="cellIs" dxfId="100" priority="90" operator="equal">
      <formula>G31</formula>
    </cfRule>
  </conditionalFormatting>
  <conditionalFormatting sqref="K32">
    <cfRule type="cellIs" dxfId="99" priority="87" operator="notEqual">
      <formula>G32</formula>
    </cfRule>
    <cfRule type="cellIs" dxfId="98" priority="88" operator="equal">
      <formula>G32</formula>
    </cfRule>
  </conditionalFormatting>
  <conditionalFormatting sqref="K33">
    <cfRule type="cellIs" dxfId="97" priority="85" operator="notEqual">
      <formula>G33</formula>
    </cfRule>
    <cfRule type="cellIs" dxfId="96" priority="86" operator="equal">
      <formula>G33</formula>
    </cfRule>
  </conditionalFormatting>
  <conditionalFormatting sqref="K34">
    <cfRule type="cellIs" dxfId="95" priority="83" operator="notEqual">
      <formula>G34</formula>
    </cfRule>
    <cfRule type="cellIs" dxfId="94" priority="84" operator="equal">
      <formula>G34</formula>
    </cfRule>
  </conditionalFormatting>
  <conditionalFormatting sqref="K35">
    <cfRule type="cellIs" dxfId="93" priority="81" operator="notEqual">
      <formula>G35</formula>
    </cfRule>
    <cfRule type="cellIs" dxfId="92" priority="82" operator="equal">
      <formula>G35</formula>
    </cfRule>
  </conditionalFormatting>
  <conditionalFormatting sqref="K36">
    <cfRule type="cellIs" dxfId="91" priority="79" operator="notEqual">
      <formula>G36</formula>
    </cfRule>
    <cfRule type="cellIs" dxfId="90" priority="80" operator="equal">
      <formula>G36</formula>
    </cfRule>
  </conditionalFormatting>
  <conditionalFormatting sqref="K37">
    <cfRule type="cellIs" dxfId="89" priority="77" operator="notEqual">
      <formula>G37</formula>
    </cfRule>
    <cfRule type="cellIs" dxfId="88" priority="78" operator="equal">
      <formula>G37</formula>
    </cfRule>
  </conditionalFormatting>
  <conditionalFormatting sqref="K38">
    <cfRule type="cellIs" dxfId="87" priority="75" operator="notEqual">
      <formula>G38</formula>
    </cfRule>
    <cfRule type="cellIs" dxfId="86" priority="76" operator="equal">
      <formula>G38</formula>
    </cfRule>
  </conditionalFormatting>
  <conditionalFormatting sqref="K39">
    <cfRule type="cellIs" dxfId="85" priority="73" operator="notEqual">
      <formula>G39</formula>
    </cfRule>
    <cfRule type="cellIs" dxfId="84" priority="74" operator="equal">
      <formula>G39</formula>
    </cfRule>
  </conditionalFormatting>
  <conditionalFormatting sqref="K40">
    <cfRule type="cellIs" dxfId="83" priority="71" operator="notEqual">
      <formula>G40</formula>
    </cfRule>
    <cfRule type="cellIs" dxfId="82" priority="72" operator="equal">
      <formula>G40</formula>
    </cfRule>
  </conditionalFormatting>
  <conditionalFormatting sqref="K41">
    <cfRule type="cellIs" dxfId="81" priority="69" operator="notEqual">
      <formula>G41</formula>
    </cfRule>
    <cfRule type="cellIs" dxfId="80" priority="70" operator="equal">
      <formula>G41</formula>
    </cfRule>
  </conditionalFormatting>
  <conditionalFormatting sqref="K43">
    <cfRule type="cellIs" dxfId="79" priority="67" operator="notEqual">
      <formula>G43</formula>
    </cfRule>
    <cfRule type="cellIs" dxfId="78" priority="68" operator="equal">
      <formula>G43</formula>
    </cfRule>
  </conditionalFormatting>
  <conditionalFormatting sqref="K44">
    <cfRule type="cellIs" dxfId="77" priority="65" operator="notEqual">
      <formula>G44</formula>
    </cfRule>
    <cfRule type="cellIs" dxfId="76" priority="66" operator="equal">
      <formula>G44</formula>
    </cfRule>
  </conditionalFormatting>
  <conditionalFormatting sqref="K45">
    <cfRule type="cellIs" dxfId="75" priority="63" operator="notEqual">
      <formula>G45</formula>
    </cfRule>
    <cfRule type="cellIs" dxfId="74" priority="64" operator="equal">
      <formula>G45</formula>
    </cfRule>
  </conditionalFormatting>
  <conditionalFormatting sqref="K46">
    <cfRule type="cellIs" dxfId="73" priority="61" operator="notEqual">
      <formula>G46</formula>
    </cfRule>
    <cfRule type="cellIs" dxfId="72" priority="62" operator="equal">
      <formula>G46</formula>
    </cfRule>
  </conditionalFormatting>
  <conditionalFormatting sqref="K47">
    <cfRule type="cellIs" dxfId="71" priority="59" operator="notEqual">
      <formula>G47</formula>
    </cfRule>
    <cfRule type="cellIs" dxfId="70" priority="60" operator="equal">
      <formula>G47</formula>
    </cfRule>
  </conditionalFormatting>
  <conditionalFormatting sqref="K48">
    <cfRule type="cellIs" dxfId="69" priority="57" operator="notEqual">
      <formula>G48</formula>
    </cfRule>
    <cfRule type="cellIs" dxfId="68" priority="58" operator="equal">
      <formula>G48</formula>
    </cfRule>
  </conditionalFormatting>
  <conditionalFormatting sqref="K49">
    <cfRule type="cellIs" dxfId="67" priority="55" operator="notEqual">
      <formula>G49</formula>
    </cfRule>
    <cfRule type="cellIs" dxfId="66" priority="56" operator="equal">
      <formula>G49</formula>
    </cfRule>
  </conditionalFormatting>
  <conditionalFormatting sqref="K50">
    <cfRule type="cellIs" dxfId="65" priority="53" operator="notEqual">
      <formula>G50</formula>
    </cfRule>
    <cfRule type="cellIs" dxfId="64" priority="54" operator="equal">
      <formula>G50</formula>
    </cfRule>
  </conditionalFormatting>
  <conditionalFormatting sqref="K51">
    <cfRule type="cellIs" dxfId="63" priority="51" operator="notEqual">
      <formula>G51</formula>
    </cfRule>
    <cfRule type="cellIs" dxfId="62" priority="52" operator="equal">
      <formula>G51</formula>
    </cfRule>
  </conditionalFormatting>
  <conditionalFormatting sqref="K52">
    <cfRule type="cellIs" dxfId="61" priority="49" operator="notEqual">
      <formula>G52</formula>
    </cfRule>
    <cfRule type="cellIs" dxfId="60" priority="50" operator="equal">
      <formula>G52</formula>
    </cfRule>
  </conditionalFormatting>
  <conditionalFormatting sqref="K53">
    <cfRule type="cellIs" dxfId="59" priority="47" operator="notEqual">
      <formula>G53</formula>
    </cfRule>
    <cfRule type="cellIs" dxfId="58" priority="48" operator="equal">
      <formula>G53</formula>
    </cfRule>
  </conditionalFormatting>
  <conditionalFormatting sqref="K54">
    <cfRule type="cellIs" dxfId="57" priority="45" operator="notEqual">
      <formula>G54</formula>
    </cfRule>
    <cfRule type="cellIs" dxfId="56" priority="46" operator="equal">
      <formula>G54</formula>
    </cfRule>
  </conditionalFormatting>
  <conditionalFormatting sqref="K55">
    <cfRule type="cellIs" dxfId="55" priority="43" operator="notEqual">
      <formula>G55</formula>
    </cfRule>
    <cfRule type="cellIs" dxfId="54" priority="44" operator="equal">
      <formula>G55</formula>
    </cfRule>
  </conditionalFormatting>
  <conditionalFormatting sqref="K56">
    <cfRule type="cellIs" dxfId="53" priority="41" operator="notEqual">
      <formula>G56</formula>
    </cfRule>
    <cfRule type="cellIs" dxfId="52" priority="42" operator="equal">
      <formula>G56</formula>
    </cfRule>
  </conditionalFormatting>
  <conditionalFormatting sqref="K57">
    <cfRule type="cellIs" dxfId="51" priority="39" operator="notEqual">
      <formula>G57</formula>
    </cfRule>
    <cfRule type="cellIs" dxfId="50" priority="40" operator="equal">
      <formula>G57</formula>
    </cfRule>
  </conditionalFormatting>
  <conditionalFormatting sqref="K58">
    <cfRule type="cellIs" dxfId="49" priority="37" operator="notEqual">
      <formula>G58</formula>
    </cfRule>
    <cfRule type="cellIs" dxfId="48" priority="38" operator="equal">
      <formula>G58</formula>
    </cfRule>
  </conditionalFormatting>
  <conditionalFormatting sqref="K59">
    <cfRule type="cellIs" dxfId="47" priority="35" operator="notEqual">
      <formula>G59</formula>
    </cfRule>
    <cfRule type="cellIs" dxfId="46" priority="36" operator="equal">
      <formula>G59</formula>
    </cfRule>
  </conditionalFormatting>
  <conditionalFormatting sqref="K60">
    <cfRule type="cellIs" dxfId="45" priority="33" operator="notEqual">
      <formula>G60</formula>
    </cfRule>
    <cfRule type="cellIs" dxfId="44" priority="34" operator="equal">
      <formula>G60</formula>
    </cfRule>
  </conditionalFormatting>
  <conditionalFormatting sqref="K61">
    <cfRule type="cellIs" dxfId="43" priority="31" operator="notEqual">
      <formula>G61</formula>
    </cfRule>
    <cfRule type="cellIs" dxfId="42" priority="32" operator="equal">
      <formula>G61</formula>
    </cfRule>
  </conditionalFormatting>
  <conditionalFormatting sqref="K62">
    <cfRule type="cellIs" dxfId="41" priority="29" operator="notEqual">
      <formula>G62</formula>
    </cfRule>
    <cfRule type="cellIs" dxfId="40" priority="30" operator="equal">
      <formula>G62</formula>
    </cfRule>
  </conditionalFormatting>
  <conditionalFormatting sqref="K63">
    <cfRule type="cellIs" dxfId="39" priority="27" operator="notEqual">
      <formula>G63</formula>
    </cfRule>
    <cfRule type="cellIs" dxfId="38" priority="28" operator="equal">
      <formula>G63</formula>
    </cfRule>
  </conditionalFormatting>
  <conditionalFormatting sqref="K67">
    <cfRule type="cellIs" dxfId="37" priority="25" operator="notEqual">
      <formula>G67</formula>
    </cfRule>
    <cfRule type="cellIs" dxfId="36" priority="26" operator="equal">
      <formula>G67</formula>
    </cfRule>
  </conditionalFormatting>
  <conditionalFormatting sqref="K68">
    <cfRule type="cellIs" dxfId="35" priority="23" operator="notEqual">
      <formula>G68</formula>
    </cfRule>
    <cfRule type="cellIs" dxfId="34" priority="24" operator="equal">
      <formula>G68</formula>
    </cfRule>
  </conditionalFormatting>
  <conditionalFormatting sqref="K69">
    <cfRule type="cellIs" dxfId="33" priority="21" operator="notEqual">
      <formula>G69</formula>
    </cfRule>
    <cfRule type="cellIs" dxfId="32" priority="22" operator="equal">
      <formula>G69</formula>
    </cfRule>
  </conditionalFormatting>
  <conditionalFormatting sqref="K71">
    <cfRule type="cellIs" dxfId="31" priority="19" operator="notEqual">
      <formula>G71</formula>
    </cfRule>
    <cfRule type="cellIs" dxfId="30" priority="20" operator="equal">
      <formula>G71</formula>
    </cfRule>
  </conditionalFormatting>
  <conditionalFormatting sqref="K72">
    <cfRule type="cellIs" dxfId="29" priority="17" operator="notEqual">
      <formula>G72</formula>
    </cfRule>
    <cfRule type="cellIs" dxfId="28" priority="18" operator="equal">
      <formula>G72</formula>
    </cfRule>
  </conditionalFormatting>
  <conditionalFormatting sqref="K73">
    <cfRule type="cellIs" dxfId="27" priority="15" operator="notEqual">
      <formula>G73</formula>
    </cfRule>
    <cfRule type="cellIs" dxfId="26" priority="16" operator="equal">
      <formula>G73</formula>
    </cfRule>
  </conditionalFormatting>
  <conditionalFormatting sqref="K76">
    <cfRule type="cellIs" dxfId="25" priority="13" operator="notEqual">
      <formula>G76</formula>
    </cfRule>
    <cfRule type="cellIs" dxfId="24" priority="14" operator="equal">
      <formula>G76</formula>
    </cfRule>
  </conditionalFormatting>
  <conditionalFormatting sqref="K9">
    <cfRule type="cellIs" dxfId="23" priority="131" operator="notEqual">
      <formula>G9</formula>
    </cfRule>
    <cfRule type="cellIs" dxfId="22" priority="132" operator="equal">
      <formula>G9</formula>
    </cfRule>
  </conditionalFormatting>
  <conditionalFormatting sqref="K10">
    <cfRule type="cellIs" dxfId="21" priority="129" operator="notEqual">
      <formula>G10</formula>
    </cfRule>
    <cfRule type="cellIs" dxfId="20" priority="130" operator="equal">
      <formula>G10</formula>
    </cfRule>
  </conditionalFormatting>
  <conditionalFormatting sqref="K11">
    <cfRule type="cellIs" dxfId="19" priority="127" operator="notEqual">
      <formula>G11</formula>
    </cfRule>
    <cfRule type="cellIs" dxfId="18" priority="128" operator="equal">
      <formula>G11</formula>
    </cfRule>
  </conditionalFormatting>
  <conditionalFormatting sqref="K12">
    <cfRule type="cellIs" dxfId="17" priority="125" operator="notEqual">
      <formula>G12</formula>
    </cfRule>
    <cfRule type="cellIs" dxfId="16" priority="126" operator="equal">
      <formula>G12</formula>
    </cfRule>
  </conditionalFormatting>
  <conditionalFormatting sqref="K13">
    <cfRule type="cellIs" dxfId="15" priority="123" operator="notEqual">
      <formula>G13</formula>
    </cfRule>
    <cfRule type="cellIs" dxfId="14" priority="124" operator="equal">
      <formula>G13</formula>
    </cfRule>
  </conditionalFormatting>
  <conditionalFormatting sqref="K14">
    <cfRule type="cellIs" dxfId="13" priority="121" operator="notEqual">
      <formula>G14</formula>
    </cfRule>
    <cfRule type="cellIs" dxfId="12" priority="122" operator="equal">
      <formula>G14</formula>
    </cfRule>
  </conditionalFormatting>
  <conditionalFormatting sqref="G76">
    <cfRule type="cellIs" dxfId="11" priority="11" operator="notEqual">
      <formula>$G$77</formula>
    </cfRule>
    <cfRule type="cellIs" dxfId="10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scale="39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908051A-74CA-4EBB-BA7E-91B55C2EA66D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6E66EFBF-18A5-41A3-BF5F-2C979361F36C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CB76F97D-E81A-4D4D-AD3F-03B2E5343471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B543DD49-7066-400A-97BB-243F9C38AE7B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087F9B8F-6BE6-47B6-B7EA-098306FF62EC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84DF45E3-F971-40A1-BC7E-C49998B3F95A}">
            <xm:f>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Detail'!#REF!+'D:\Finance\Work\Reports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4C3B7B20-9174-4B7B-9188-E06AFE6642B5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97A5D7DA-C435-4F43-8C92-3412E70230C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C4AEB02A-0993-46E0-BC6D-485A4DAFF9E6}">
            <xm:f>'D:\Finance\Work\Reports &amp; Surveys\Cost Analysis\Cost Analysis - 2012-2013\Received from Colleges\Valencia\Original\[28 Valencia 2012-13 CA2 9-9-13.xlsx]CA2 Detail'!#REF!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90EC5BF9-F9BC-4EC4-AA5C-C67E230BE187}">
            <xm:f>'D:\Finance\Work\Reports &amp; Surveys\Cost Analysis\Cost Analysis - 2012-2013\Received from Colleges\Valencia\Original\[28 Valencia 2012-13 CA2 9-9-13.xlsx]CA2 Detail'!#REF!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39" baseType="lpstr">
      <vt:lpstr>Summary Analytics</vt:lpstr>
      <vt:lpstr>Comparative Matrices</vt:lpstr>
      <vt:lpstr>Chart Data</vt:lpstr>
      <vt:lpstr>System Summary</vt:lpstr>
      <vt:lpstr>EASTERN</vt:lpstr>
      <vt:lpstr>BROWARD</vt:lpstr>
      <vt:lpstr>CENTRAL</vt:lpstr>
      <vt:lpstr>CHIPOLA</vt:lpstr>
      <vt:lpstr>DAYTONA</vt:lpstr>
      <vt:lpstr>SOUTHWESTERN</vt:lpstr>
      <vt:lpstr>FSC JAX</vt:lpstr>
      <vt:lpstr>FL KEYS</vt:lpstr>
      <vt:lpstr>GULF COAST</vt:lpstr>
      <vt:lpstr>HILLSBOROUGH</vt:lpstr>
      <vt:lpstr>INDIAN RIVER</vt:lpstr>
      <vt:lpstr>GATEWAY</vt:lpstr>
      <vt:lpstr>LAKE SUMTER</vt:lpstr>
      <vt:lpstr>SCF MANATEE</vt:lpstr>
      <vt:lpstr>MIAMI</vt:lpstr>
      <vt:lpstr>NORTH FLORIDA</vt:lpstr>
      <vt:lpstr>NORTHWEST FLORIDA</vt:lpstr>
      <vt:lpstr>PALM BEACH</vt:lpstr>
      <vt:lpstr>PASCO</vt:lpstr>
      <vt:lpstr>PENSACOLA</vt:lpstr>
      <vt:lpstr>POLK</vt:lpstr>
      <vt:lpstr>ST JOHNS</vt:lpstr>
      <vt:lpstr>ST PETE</vt:lpstr>
      <vt:lpstr>SANTA FE</vt:lpstr>
      <vt:lpstr>SEMINOLE</vt:lpstr>
      <vt:lpstr>SOUTH FLORIDA</vt:lpstr>
      <vt:lpstr>TALLAHASSEE</vt:lpstr>
      <vt:lpstr>VALENCIA</vt:lpstr>
      <vt:lpstr>Admin Cost % Excl Transfers</vt:lpstr>
      <vt:lpstr>Admin Cost % and per FTE</vt:lpstr>
      <vt:lpstr>% I. S. Excluded</vt:lpstr>
      <vt:lpstr>'Comparative Matrices'!Print_Area</vt:lpstr>
      <vt:lpstr>PASCO!Print_Area</vt:lpstr>
      <vt:lpstr>'Summary Analytics'!Print_Area</vt:lpstr>
      <vt:lpstr>'System Summary'!Print_Area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Ball, Lance</cp:lastModifiedBy>
  <cp:lastPrinted>2020-03-02T21:51:22Z</cp:lastPrinted>
  <dcterms:created xsi:type="dcterms:W3CDTF">2012-09-26T13:23:55Z</dcterms:created>
  <dcterms:modified xsi:type="dcterms:W3CDTF">2020-04-09T13:34:32Z</dcterms:modified>
</cp:coreProperties>
</file>