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15-16\Administrative Cost\"/>
    </mc:Choice>
  </mc:AlternateContent>
  <workbookProtection workbookAlgorithmName="SHA-512" workbookHashValue="dKtUU97Kna1W8kNz0sqzEU2FBHA8gf55NqG8KNU0sz0sMc6iXIb0V/N3AGC5ifTpyIxM8OAL4mrZgPfIBbnjuA==" workbookSaltValue="GOnsqxRYucrfvy8fZ11kyg==" workbookSpinCount="100000" lockStructure="1"/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state="hidden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G78" i="25" l="1"/>
  <c r="J19" i="33" l="1"/>
  <c r="K19" i="33"/>
  <c r="K16" i="33" l="1"/>
  <c r="J16" i="33"/>
  <c r="J30" i="33" l="1"/>
  <c r="K30" i="33"/>
  <c r="K23" i="33" l="1"/>
  <c r="J23" i="33"/>
  <c r="J9" i="33" l="1"/>
  <c r="K9" i="33"/>
  <c r="K34" i="33" l="1"/>
  <c r="J34" i="33"/>
  <c r="J35" i="33" l="1"/>
  <c r="K35" i="33"/>
  <c r="J17" i="33" l="1"/>
  <c r="K17" i="33"/>
  <c r="K15" i="33" l="1"/>
  <c r="J15" i="33"/>
  <c r="J11" i="33" l="1"/>
  <c r="K11" i="33"/>
  <c r="K7" i="33" l="1"/>
  <c r="J7" i="33"/>
  <c r="J22" i="33" l="1"/>
  <c r="K22" i="33"/>
  <c r="J24" i="33" l="1"/>
  <c r="K24" i="33"/>
  <c r="K14" i="33" l="1"/>
  <c r="J14" i="33"/>
  <c r="J33" i="33" l="1"/>
  <c r="K33" i="33"/>
  <c r="K32" i="33" l="1"/>
  <c r="J32" i="33"/>
  <c r="J29" i="33" l="1"/>
  <c r="K29" i="33"/>
  <c r="K8" i="33" l="1"/>
  <c r="J8" i="33"/>
  <c r="J21" i="33" l="1"/>
  <c r="K21" i="33"/>
  <c r="K20" i="33" l="1"/>
  <c r="J20" i="33"/>
  <c r="J27" i="33" l="1"/>
  <c r="K27" i="33"/>
  <c r="J10" i="33" l="1"/>
  <c r="K10" i="33"/>
  <c r="K28" i="33" l="1"/>
  <c r="J28" i="33"/>
  <c r="J25" i="33" l="1"/>
  <c r="K25" i="33"/>
  <c r="K31" i="33" l="1"/>
  <c r="J31" i="33"/>
  <c r="J12" i="33" l="1"/>
  <c r="K12" i="33"/>
  <c r="K13" i="33" l="1"/>
  <c r="J13" i="33"/>
  <c r="J26" i="33" l="1"/>
  <c r="K26" i="33"/>
  <c r="F14" i="33" l="1"/>
  <c r="F22" i="33"/>
  <c r="F11" i="33"/>
  <c r="F27" i="33"/>
  <c r="F8" i="33"/>
  <c r="F29" i="33"/>
  <c r="F13" i="33"/>
  <c r="F26" i="33"/>
  <c r="F9" i="33"/>
  <c r="F19" i="33"/>
  <c r="F28" i="33"/>
  <c r="F20" i="33"/>
  <c r="F17" i="33"/>
  <c r="F12" i="33"/>
  <c r="F34" i="33"/>
  <c r="F23" i="33"/>
  <c r="F35" i="33"/>
  <c r="F16" i="33"/>
  <c r="F25" i="33"/>
  <c r="F32" i="33"/>
  <c r="F7" i="33"/>
  <c r="F21" i="33"/>
  <c r="F10" i="33"/>
  <c r="F31" i="33"/>
  <c r="F15" i="33"/>
  <c r="F24" i="33" l="1"/>
  <c r="G15" i="33" l="1"/>
  <c r="G17" i="33"/>
  <c r="G31" i="33"/>
  <c r="G20" i="33"/>
  <c r="G10" i="33"/>
  <c r="G28" i="33"/>
  <c r="G19" i="33"/>
  <c r="G21" i="33"/>
  <c r="G9" i="33"/>
  <c r="G7" i="33"/>
  <c r="G26" i="33"/>
  <c r="G32" i="33"/>
  <c r="G13" i="33"/>
  <c r="G25" i="33"/>
  <c r="G8" i="33"/>
  <c r="G16" i="33"/>
  <c r="G27" i="33"/>
  <c r="G35" i="33"/>
  <c r="G11" i="33"/>
  <c r="G23" i="33"/>
  <c r="G22" i="33"/>
  <c r="G12" i="33"/>
  <c r="G24" i="33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N31" i="36" s="1"/>
  <c r="AM29" i="36"/>
  <c r="AK27" i="36"/>
  <c r="AM25" i="36"/>
  <c r="AK20" i="36"/>
  <c r="AM20" i="36"/>
  <c r="AK25" i="36"/>
  <c r="AL20" i="36"/>
  <c r="AN58" i="36" l="1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Q31" i="36"/>
  <c r="AO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58" i="36" l="1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G30" i="33" l="1"/>
  <c r="F30" i="33" l="1"/>
  <c r="G34" i="33" l="1"/>
  <c r="C34" i="33" l="1"/>
  <c r="C20" i="33" l="1"/>
  <c r="C27" i="33" l="1"/>
  <c r="C16" i="33" l="1"/>
  <c r="C10" i="33" l="1"/>
  <c r="C35" i="33" l="1"/>
  <c r="C17" i="33" l="1"/>
  <c r="G33" i="33" l="1"/>
  <c r="C8" i="33"/>
  <c r="C7" i="33"/>
  <c r="C30" i="33"/>
  <c r="F33" i="33" l="1"/>
  <c r="C31" i="33" l="1"/>
  <c r="C26" i="33" l="1"/>
  <c r="C21" i="33" l="1"/>
  <c r="C28" i="33" l="1"/>
  <c r="G29" i="33" l="1"/>
  <c r="C22" i="33" l="1"/>
  <c r="C15" i="33"/>
  <c r="C19" i="33" l="1"/>
  <c r="C13" i="33" l="1"/>
  <c r="C24" i="33" l="1"/>
  <c r="C33" i="33" l="1"/>
  <c r="C12" i="33" l="1"/>
  <c r="C11" i="33"/>
  <c r="C14" i="33" l="1"/>
  <c r="G14" i="33" l="1"/>
  <c r="C32" i="33"/>
  <c r="C25" i="33" l="1"/>
  <c r="C9" i="33" l="1"/>
  <c r="J18" i="33" l="1"/>
  <c r="K18" i="33"/>
  <c r="G18" i="33"/>
  <c r="C29" i="33"/>
  <c r="F18" i="33" l="1"/>
  <c r="C23" i="33"/>
  <c r="C18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<sst xmlns="http://schemas.openxmlformats.org/spreadsheetml/2006/main" count="8915" uniqueCount="374">
  <si>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</si>
  <si>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</si>
  <si>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</si>
  <si>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</si>
  <si>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</si>
  <si>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</si>
  <si>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</si>
  <si>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</si>
  <si>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</si>
  <si>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</si>
  <si>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</si>
  <si>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</si>
  <si>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</si>
  <si>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</si>
  <si>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</si>
  <si>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</si>
  <si>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</si>
  <si>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</si>
  <si>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</si>
  <si>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</si>
  <si>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</si>
  <si>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</si>
  <si>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</si>
  <si>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</si>
  <si>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</si>
  <si>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</si>
  <si>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</si>
  <si>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</si>
  <si>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</si>
  <si>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</si>
  <si>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</si>
  <si>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</si>
  <si>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</si>
  <si>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</si>
  <si>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</si>
  <si>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</si>
  <si>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</si>
  <si>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</si>
  <si>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</si>
  <si>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</si>
  <si>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</si>
  <si>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</si>
  <si>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</si>
  <si>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</si>
  <si>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</si>
  <si>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</si>
  <si>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</si>
  <si>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</si>
  <si>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</si>
  <si>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</si>
  <si>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</si>
  <si>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</si>
  <si>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</si>
  <si>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</si>
  <si>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</si>
  <si>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</si>
  <si>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</si>
  <si>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</si>
  <si>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</si>
  <si>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</si>
  <si>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</si>
  <si>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</si>
  <si>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</si>
  <si>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</si>
  <si>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</si>
  <si>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</si>
  <si>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</si>
  <si>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</si>
  <si>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</si>
  <si>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</si>
  <si>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</si>
  <si>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</si>
  <si>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</si>
  <si>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</si>
  <si>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</si>
  <si>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</si>
  <si>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</si>
  <si>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</si>
  <si>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</si>
  <si>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</si>
  <si>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</si>
  <si>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</si>
  <si>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</si>
  <si>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</si>
  <si>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</si>
  <si>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</si>
  <si>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</si>
  <si>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</si>
  <si>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</si>
  <si>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</si>
  <si>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</si>
  <si>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</si>
  <si>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</si>
  <si>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</si>
  <si>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</si>
  <si>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</si>
  <si>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</si>
  <si>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</si>
  <si>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</si>
  <si>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</si>
  <si>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</si>
  <si>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</si>
  <si>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</si>
  <si>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</si>
  <si>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</si>
  <si>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</si>
  <si>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</si>
  <si>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</si>
  <si>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</si>
  <si>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</si>
  <si>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</si>
  <si>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</si>
  <si>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</si>
  <si>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</si>
  <si>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</si>
  <si>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</si>
  <si>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</si>
  <si>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</si>
  <si>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</si>
  <si>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</si>
  <si>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</si>
  <si>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</si>
  <si>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</si>
  <si>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</si>
  <si>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</si>
  <si>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</si>
  <si>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</si>
  <si>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</si>
  <si>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</si>
  <si>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</si>
  <si>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</si>
  <si>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</si>
  <si>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</si>
  <si>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</si>
  <si>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</si>
  <si>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</si>
  <si>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</si>
  <si>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</si>
  <si>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</si>
  <si>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</si>
  <si>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</si>
  <si>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</si>
  <si>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</si>
  <si>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</si>
  <si>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</si>
  <si>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</si>
  <si>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</si>
  <si>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</si>
  <si>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</si>
  <si>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</si>
  <si>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</si>
  <si>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</si>
  <si>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</si>
  <si>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</si>
  <si>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</si>
  <si>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</si>
  <si>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</si>
  <si>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</si>
  <si>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</si>
  <si>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</si>
  <si>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</si>
  <si>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</si>
  <si>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</si>
  <si>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</si>
  <si>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</si>
  <si>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</si>
  <si>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</si>
  <si>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</si>
  <si>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</si>
  <si>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</si>
  <si>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</si>
  <si>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</si>
  <si>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</si>
  <si>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</si>
  <si>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</si>
  <si>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</si>
  <si>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</si>
  <si>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</si>
  <si>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</si>
  <si>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</si>
  <si>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</si>
  <si>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</si>
  <si>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</si>
  <si>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</si>
  <si>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</si>
  <si>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</si>
  <si>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</si>
  <si>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</si>
  <si>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</si>
  <si>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</si>
  <si>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</si>
  <si>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</si>
  <si>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</si>
  <si>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</si>
  <si>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</si>
  <si>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</si>
  <si>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</si>
  <si>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</si>
  <si>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</si>
  <si>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</si>
  <si>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</si>
  <si>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</si>
  <si>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</si>
  <si>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</si>
  <si>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</si>
  <si>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</si>
  <si>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</si>
  <si>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</si>
  <si>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</si>
  <si>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</si>
  <si>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2015-2016</t>
  </si>
  <si>
    <t>2015-16 FTE-3</t>
  </si>
  <si>
    <t>2014-15 ADMINISTRATIVE COST % OVER COST ANALYSIS TOTAL EXPENDITURES EXCLUDING TRANSFERS</t>
  </si>
  <si>
    <t>FY 2015-16</t>
  </si>
  <si>
    <t>Campus Provosts (Tab 1.2(16))</t>
  </si>
  <si>
    <t>Bursar/Cashier/Collections salaries, DSO Acctg salaries</t>
  </si>
  <si>
    <t>Student labs and assistance</t>
  </si>
  <si>
    <t>Bank Service fees and Bad Debt Expense</t>
  </si>
  <si>
    <t>Liab Ins/Unemployment</t>
  </si>
  <si>
    <t>Paid by Grad Fees</t>
  </si>
  <si>
    <t>Not GR</t>
  </si>
  <si>
    <t>Foundation DSO</t>
  </si>
  <si>
    <t>Student Based Reporting</t>
  </si>
  <si>
    <t>Excluded: Support for Faculty purusing grant funding</t>
  </si>
  <si>
    <t>Excluded: College Wide</t>
  </si>
  <si>
    <t>Excluded: Sick and Vacation Payout for Instructional &amp; Non-Admin Employees</t>
  </si>
  <si>
    <t>Mailroom, postage</t>
  </si>
  <si>
    <t>service contracts</t>
  </si>
  <si>
    <t>college wide</t>
  </si>
  <si>
    <t>collection cost, bank fees, maint and service contracts</t>
  </si>
  <si>
    <t>unemployment insurance</t>
  </si>
  <si>
    <t>Excluded: College Activity Funds, Marketing &amp; PR expenses</t>
  </si>
  <si>
    <t>Excluded:  CF Foundation reimbursable expenses, CF Alumni expenses</t>
  </si>
  <si>
    <t>Capital Outlay</t>
  </si>
  <si>
    <t>Excluded cashiers and Merchant Service Fees</t>
  </si>
  <si>
    <t>Split between centralized and instructional support</t>
  </si>
  <si>
    <t>Split between centralized and instructional support also exclude dorm person</t>
  </si>
  <si>
    <t xml:space="preserve">Some duties would be at school level for DSB's </t>
  </si>
  <si>
    <t>One Campus - would be at school level for DSB's</t>
  </si>
  <si>
    <t>Copy paper/Copier rental, etc. campus-wide</t>
  </si>
  <si>
    <t>Student Activities including athletics (student support) and bus purchase</t>
  </si>
  <si>
    <t>Bad debt expense &amp; Unemployment Compensation</t>
  </si>
  <si>
    <t>Athletic ins. Prop/casualty ins</t>
  </si>
  <si>
    <t>should be 14XXXXX - academic support</t>
  </si>
  <si>
    <t>Foundation Workers paid by College</t>
  </si>
  <si>
    <t>Mostly program specific PR</t>
  </si>
  <si>
    <t xml:space="preserve">Removed cashiers and all operating costs.  Kept Bursar Salary and Benefits </t>
  </si>
  <si>
    <t>Excluded Banking Fees</t>
  </si>
  <si>
    <t>Director, Governmental Relations</t>
  </si>
  <si>
    <t>Regional Vice-Presidents</t>
  </si>
  <si>
    <t>Institutional Research and Effectiveness Department</t>
  </si>
  <si>
    <t>Excluded bad debt expenses, bank fees, collection services, bursar</t>
  </si>
  <si>
    <t>Grants Development Manager</t>
  </si>
  <si>
    <t>Excluded Property Insurance</t>
  </si>
  <si>
    <t>Excluded Graduation</t>
  </si>
  <si>
    <t>Director, Alumni Relations</t>
  </si>
  <si>
    <t>Excluded Acceditation expenses and Marketing Personnel</t>
  </si>
  <si>
    <t>Senior Director, Foundation Administration and Development</t>
  </si>
  <si>
    <t>Exclude Bad Debt Expense and Collection Costs</t>
  </si>
  <si>
    <t>Exclude A/R Staff</t>
  </si>
  <si>
    <t>Institutional Effectiveness</t>
  </si>
  <si>
    <t>Excludes Cashiers</t>
  </si>
  <si>
    <t>IT Department, Contracts and Maintenance Services</t>
  </si>
  <si>
    <t>ERP Contract and Associated costs</t>
  </si>
  <si>
    <t>Telecommunications Collegewide</t>
  </si>
  <si>
    <t>Exclude Insurance, Unemployment, Legal fees, Postage, Bank service fees, and Inst Memberships</t>
  </si>
  <si>
    <t>Excluded bank service fees and merchant fees</t>
  </si>
  <si>
    <t>Director of OIT</t>
  </si>
  <si>
    <t>Merchant fees and bad debt expenses excluded</t>
  </si>
  <si>
    <t>Unemployment Compensation excluded</t>
  </si>
  <si>
    <t xml:space="preserve">Admin is VP of Business Affairs- Non-Admin VP of Educational Affairs </t>
  </si>
  <si>
    <t>dept responsible for maintaining all State &amp; Fed reports - analysis of goals</t>
  </si>
  <si>
    <t>SACs Expenditures</t>
  </si>
  <si>
    <t>Non-Admin-Cashier, Relief cashier, Bursar, Collections, &amp; DSO position</t>
  </si>
  <si>
    <t>Expenses related to grant proposals</t>
  </si>
  <si>
    <t>IT Dept - Personnel, Tech contracts, Repairs/Maintenance, Data software</t>
  </si>
  <si>
    <t>Postage and shipping for all 3 campuses</t>
  </si>
  <si>
    <t>Phone Service</t>
  </si>
  <si>
    <t>Printing - Internal &amp; External vendors - all Depts and campuses</t>
  </si>
  <si>
    <t>Maintenance of college vehicles</t>
  </si>
  <si>
    <t>Insurances, Consultant Fees, bank fees, bad debt, other misc expenses</t>
  </si>
  <si>
    <t>Expenses for community events</t>
  </si>
  <si>
    <t>Worker's Comp Insurance</t>
  </si>
  <si>
    <t>Catelog printing, Community Functions, Advertising, Donations</t>
  </si>
  <si>
    <t>Exc Exp related to college grant &amp; auxiliary services accounting</t>
  </si>
  <si>
    <t>Excludes expenses associated to student cashiering</t>
  </si>
  <si>
    <t>excludes 75% of exp assoc with support for Stu Services, labs Instructional support areas</t>
  </si>
  <si>
    <t>Campus Provost</t>
  </si>
  <si>
    <t>SACSCOC QEP was distributed to individual departments</t>
  </si>
  <si>
    <t>Attorney and Paralegal</t>
  </si>
  <si>
    <t>VP  and Admin Assist.</t>
  </si>
  <si>
    <t>Excluded: Merchant Fees, Higher One, Nelnet ($161,489.07)</t>
  </si>
  <si>
    <t>Payroll Manager and Sr. Office Assistant</t>
  </si>
  <si>
    <t>AR staff (3@$131,406.12),Manpower Temps ($77,067.07), student fee write-offs ($300,486.78)</t>
  </si>
  <si>
    <t>Dean of Inst Tech, including technology refresh of admin equipt ($427,677.38) and MIS ($1,128,283.72)</t>
  </si>
  <si>
    <t>Reduced advertising, Pres Search in FY14-15 of $72.6 was reported in total</t>
  </si>
  <si>
    <t>included in telphone service, purchasing, mail &amp; distr., and copy (general printing) categories</t>
  </si>
  <si>
    <t>Purchasing Manager and Assistant wage/benefit</t>
  </si>
  <si>
    <t>All postage and mail courier expense</t>
  </si>
  <si>
    <t xml:space="preserve">Copier center expense less Leased copier expense </t>
  </si>
  <si>
    <t>Safety and Risk Management moved to 7.200</t>
  </si>
  <si>
    <t>Porter campus opening</t>
  </si>
  <si>
    <t>College wide Memberships/ Program memberships charged to individual departments and program accounts $18,800 increase</t>
  </si>
  <si>
    <t>Less Athletics insurance costs</t>
  </si>
  <si>
    <t>Printed materials related to development of alumni</t>
  </si>
  <si>
    <t>Inst. Advancement</t>
  </si>
  <si>
    <t>excluded:  multicultural history and diversity programs</t>
  </si>
  <si>
    <t>excluded:  higher one student card charges</t>
  </si>
  <si>
    <t>excluded:  entire cashiering operation</t>
  </si>
  <si>
    <t>excluded:  admin staff, programming staff and consortium fees</t>
  </si>
  <si>
    <t>excluded:  computer operations for entire college</t>
  </si>
  <si>
    <t>excluded:  networking staff and operations for entire college</t>
  </si>
  <si>
    <t>excluded:  telephone operations for the entire college</t>
  </si>
  <si>
    <t>excluded:  copier costs for all locations</t>
  </si>
  <si>
    <t>excluded:  small car fleet, three buses, mowers, golf carts</t>
  </si>
  <si>
    <t>excluded:  bad debt expense, SBA bond admin, unemployment comp</t>
  </si>
  <si>
    <t>excluded:  not related to buildings or fixtures</t>
  </si>
  <si>
    <t>excluded:  college wide graduation</t>
  </si>
  <si>
    <t>excluded:  staff development office materials and supplies</t>
  </si>
  <si>
    <t>excluded:  college wide alumni office</t>
  </si>
  <si>
    <t>excluded:  college wide advertising, foundation events, convocation, student events</t>
  </si>
  <si>
    <t>excluded:  foundation expenses</t>
  </si>
  <si>
    <t>Directly related to institution</t>
  </si>
  <si>
    <t>Cashiers, A/R staff and bank charges not comparable to K-12</t>
  </si>
  <si>
    <t>Most is Instructional.  Assign 20% to Administrative.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</si>
  <si>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</si>
  <si>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</si>
  <si>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</si>
  <si>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</si>
  <si>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</si>
  <si>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</si>
  <si>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Excluded SPC Foundation Alumni Costs</t>
  </si>
  <si>
    <t>Not funded by general revenue</t>
  </si>
  <si>
    <t>VP Academic Affairs, VP Assessment and Downtown Campus are excludable.</t>
  </si>
  <si>
    <t xml:space="preserve">These are multiple site necessitated administrators and are excludable. </t>
  </si>
  <si>
    <t>Equity Officer-hired in 2016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</si>
  <si>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</si>
  <si>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</si>
  <si>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</si>
  <si>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IT functions are considered mainly student oriented with only 5% relevant to administration.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</si>
  <si>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</si>
  <si>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</si>
  <si>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</si>
  <si>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</si>
  <si>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</si>
  <si>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</si>
  <si>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the following expenses:Bank and Merchange fees: $237,557.40, Student Accounting Salaries and Benefits: $408,830.27, and Bad Debt:$920,075.39</t>
  </si>
  <si>
    <t>Excluded all Grants Office expenses</t>
  </si>
  <si>
    <t>These are reported as Technology expenditures on the TEA report</t>
  </si>
  <si>
    <t>Excluded Reemployment (formerly known as Unemployment) Compensation</t>
  </si>
  <si>
    <t>Interdepartment recharges</t>
  </si>
  <si>
    <t>Operational/Support functions</t>
  </si>
  <si>
    <t>Copier expenses</t>
  </si>
  <si>
    <t>Excluded Workers Comp Insurance, General Liability Insurance, etc.</t>
  </si>
  <si>
    <t>Campus presidents excluded as parallel to school principal</t>
  </si>
  <si>
    <t>Instructional support services/school adminstration support services</t>
  </si>
  <si>
    <t>Related to collection of tuition &amp; fees</t>
  </si>
  <si>
    <t>Excluded merchant fees &amp; refund mgmt program fees</t>
  </si>
  <si>
    <t>Support for faculty/student services pursuing grant funding</t>
  </si>
  <si>
    <t>Support for faculty/student services pursuing grant funding, plus student activity fee monitoring</t>
  </si>
  <si>
    <t>Support for faculty, student services functions, finance functions related to cashiering and billing, comparable to exclusion of other colleges</t>
  </si>
  <si>
    <t>Central Services at school level, mailroom at each campus</t>
  </si>
  <si>
    <t>Includes bad debt, campus copier rentals</t>
  </si>
  <si>
    <t>Not funded by GR; transfer in from auxiliary funds</t>
  </si>
  <si>
    <t>student insurance</t>
  </si>
  <si>
    <t>Central Services at school level, continuing education division</t>
  </si>
  <si>
    <t>Marketing/advertising, recruiting potential students</t>
  </si>
  <si>
    <t>Excluded bank and credit card fees</t>
  </si>
  <si>
    <t>Excluded 25% for drawing of federal funds and reconciliation with financial aid</t>
  </si>
  <si>
    <t>Student check processing</t>
  </si>
  <si>
    <t>Relief Cashier</t>
  </si>
  <si>
    <t>Bursar and Accounts Recievable clerk</t>
  </si>
  <si>
    <t>Relief Cashier and paypal account reconciliation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</si>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</sst>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59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43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9"/>
    </xf>
    <xf numFmtId="0" fontId="3" fillId="0" borderId="0" xfId="0" applyFont="1" applyFill="1" applyAlignment="1" applyProtection="1">
      <alignment horizontal="left" indent="11"/>
    </xf>
    <xf numFmtId="0" fontId="3" fillId="0" borderId="0" xfId="0" applyFont="1" applyFill="1" applyAlignment="1" applyProtection="1">
      <alignment horizontal="left" indent="24"/>
    </xf>
    <xf numFmtId="0" fontId="3" fillId="0" borderId="0" xfId="0" applyFont="1" applyFill="1" applyAlignment="1" applyProtection="1">
      <alignment horizontal="left" indent="27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4"/>
    </xf>
    <xf numFmtId="0" fontId="11" fillId="0" borderId="0" xfId="5" applyFont="1" applyBorder="1" applyAlignment="1">
      <alignment horizontal="left" indent="8"/>
    </xf>
    <xf numFmtId="0" fontId="0" fillId="0" borderId="0" xfId="0" applyAlignment="1">
      <alignment horizontal="left" indent="16"/>
    </xf>
    <xf numFmtId="0" fontId="11" fillId="0" borderId="0" xfId="5" applyFont="1" applyBorder="1" applyAlignment="1">
      <alignment horizontal="left" indent="19"/>
    </xf>
    <xf numFmtId="0" fontId="11" fillId="0" borderId="0" xfId="5" applyFont="1" applyBorder="1" applyAlignment="1">
      <alignment horizontal="left" indent="23"/>
    </xf>
    <xf numFmtId="0" fontId="11" fillId="0" borderId="0" xfId="5" applyFont="1" applyBorder="1" applyAlignment="1">
      <alignment horizontal="left" indent="30"/>
    </xf>
    <xf numFmtId="0" fontId="11" fillId="0" borderId="0" xfId="5" applyFont="1" applyBorder="1" applyAlignment="1">
      <alignment horizontal="left" indent="12"/>
    </xf>
    <xf numFmtId="0" fontId="11" fillId="0" borderId="0" xfId="5" applyFont="1" applyBorder="1" applyAlignment="1">
      <alignment horizontal="left" indent="14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2015-16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892-4949-8769-3B50E778415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92-4949-8769-3B50E778415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92-4949-8769-3B50E778415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4-2892-4949-8769-3B50E77841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92-4949-8769-3B50E778415B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Santa Fe College</c:v>
                </c:pt>
                <c:pt idx="3">
                  <c:v>Florida State College at Jacksonville</c:v>
                </c:pt>
                <c:pt idx="4">
                  <c:v>Pasco-Hernando State College</c:v>
                </c:pt>
                <c:pt idx="5">
                  <c:v>College of Central Florida</c:v>
                </c:pt>
                <c:pt idx="6">
                  <c:v>Broward College</c:v>
                </c:pt>
                <c:pt idx="7">
                  <c:v>Miami Dade College</c:v>
                </c:pt>
                <c:pt idx="8">
                  <c:v>Pensacola State College</c:v>
                </c:pt>
                <c:pt idx="9">
                  <c:v>Tallahassee Community College</c:v>
                </c:pt>
                <c:pt idx="10">
                  <c:v>Polk State College</c:v>
                </c:pt>
                <c:pt idx="11">
                  <c:v>FCS</c:v>
                </c:pt>
                <c:pt idx="12">
                  <c:v>Valencia College</c:v>
                </c:pt>
                <c:pt idx="13">
                  <c:v>Gulf Coast State College</c:v>
                </c:pt>
                <c:pt idx="14">
                  <c:v>Hillsborough Community College</c:v>
                </c:pt>
                <c:pt idx="15">
                  <c:v>North Florida Community College</c:v>
                </c:pt>
                <c:pt idx="16">
                  <c:v>Seminole State College of Florida</c:v>
                </c:pt>
                <c:pt idx="17">
                  <c:v>Northwest Florida State College</c:v>
                </c:pt>
                <c:pt idx="18">
                  <c:v>Daytona State College</c:v>
                </c:pt>
                <c:pt idx="19">
                  <c:v>Eastern Florida State College</c:v>
                </c:pt>
                <c:pt idx="20">
                  <c:v>Florida Keys Community College</c:v>
                </c:pt>
                <c:pt idx="21">
                  <c:v>Florida SouthWestern State College</c:v>
                </c:pt>
                <c:pt idx="22">
                  <c:v>Florida Gateway College</c:v>
                </c:pt>
                <c:pt idx="23">
                  <c:v>South Florida State College</c:v>
                </c:pt>
                <c:pt idx="24">
                  <c:v>Chipola College</c:v>
                </c:pt>
                <c:pt idx="25">
                  <c:v>Lake-Sumter State College</c:v>
                </c:pt>
                <c:pt idx="26">
                  <c:v>State College of Florida, Manatee-Sarasota</c:v>
                </c:pt>
                <c:pt idx="27">
                  <c:v>St. Petersburg College</c:v>
                </c:pt>
                <c:pt idx="28">
                  <c:v>St. Johns River State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4.0313724849663869E-2</c:v>
                </c:pt>
                <c:pt idx="1">
                  <c:v>4.4443577799913023E-2</c:v>
                </c:pt>
                <c:pt idx="2">
                  <c:v>5.7654763302051687E-2</c:v>
                </c:pt>
                <c:pt idx="3">
                  <c:v>5.827527883335528E-2</c:v>
                </c:pt>
                <c:pt idx="4">
                  <c:v>6.0386736648221702E-2</c:v>
                </c:pt>
                <c:pt idx="5">
                  <c:v>6.0940696505969075E-2</c:v>
                </c:pt>
                <c:pt idx="6">
                  <c:v>7.1165312917523801E-2</c:v>
                </c:pt>
                <c:pt idx="7">
                  <c:v>7.2163358379483428E-2</c:v>
                </c:pt>
                <c:pt idx="8">
                  <c:v>7.2883024001101138E-2</c:v>
                </c:pt>
                <c:pt idx="9">
                  <c:v>7.602452424038135E-2</c:v>
                </c:pt>
                <c:pt idx="10">
                  <c:v>7.7471228504224457E-2</c:v>
                </c:pt>
                <c:pt idx="11">
                  <c:v>7.8184004771765667E-2</c:v>
                </c:pt>
                <c:pt idx="12">
                  <c:v>8.0361054656081399E-2</c:v>
                </c:pt>
                <c:pt idx="13">
                  <c:v>8.0804905515597755E-2</c:v>
                </c:pt>
                <c:pt idx="14">
                  <c:v>8.5699962455013087E-2</c:v>
                </c:pt>
                <c:pt idx="15">
                  <c:v>8.6847850811060487E-2</c:v>
                </c:pt>
                <c:pt idx="16">
                  <c:v>8.7119732390331217E-2</c:v>
                </c:pt>
                <c:pt idx="17">
                  <c:v>8.7119800277569673E-2</c:v>
                </c:pt>
                <c:pt idx="18">
                  <c:v>9.0268122847938156E-2</c:v>
                </c:pt>
                <c:pt idx="19">
                  <c:v>9.1097208715344963E-2</c:v>
                </c:pt>
                <c:pt idx="20">
                  <c:v>9.3457465243060048E-2</c:v>
                </c:pt>
                <c:pt idx="21">
                  <c:v>9.6166639447027663E-2</c:v>
                </c:pt>
                <c:pt idx="22">
                  <c:v>0.10018667686082189</c:v>
                </c:pt>
                <c:pt idx="23">
                  <c:v>0.10344338257827694</c:v>
                </c:pt>
                <c:pt idx="24">
                  <c:v>0.10508413886573936</c:v>
                </c:pt>
                <c:pt idx="25">
                  <c:v>0.10773225875404778</c:v>
                </c:pt>
                <c:pt idx="26">
                  <c:v>0.11139765358593594</c:v>
                </c:pt>
                <c:pt idx="27">
                  <c:v>0.11164026647936028</c:v>
                </c:pt>
                <c:pt idx="28">
                  <c:v>0.1443488411798296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92-4949-8769-3B50E778415B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1.4840410830535139E-3</c:v>
                </c:pt>
                <c:pt idx="1">
                  <c:v>-3.1090379764437542E-4</c:v>
                </c:pt>
                <c:pt idx="2">
                  <c:v>-4.3985604597279807E-3</c:v>
                </c:pt>
                <c:pt idx="3">
                  <c:v>-1.9215355119038616E-3</c:v>
                </c:pt>
                <c:pt idx="4">
                  <c:v>-1.2105913006908789E-3</c:v>
                </c:pt>
                <c:pt idx="5">
                  <c:v>-6.0457108103124935E-4</c:v>
                </c:pt>
                <c:pt idx="6">
                  <c:v>3.0959107309344591E-4</c:v>
                </c:pt>
                <c:pt idx="7">
                  <c:v>-3.2240343083372452E-3</c:v>
                </c:pt>
                <c:pt idx="8">
                  <c:v>6.0207616080613785E-3</c:v>
                </c:pt>
                <c:pt idx="9">
                  <c:v>-1.9366094201905271E-3</c:v>
                </c:pt>
                <c:pt idx="10">
                  <c:v>-2.8581166012252301E-4</c:v>
                </c:pt>
                <c:pt idx="11">
                  <c:v>1.3988138965065067E-3</c:v>
                </c:pt>
                <c:pt idx="12">
                  <c:v>5.35146232001045E-3</c:v>
                </c:pt>
                <c:pt idx="13">
                  <c:v>1.6171914109421315E-3</c:v>
                </c:pt>
                <c:pt idx="14">
                  <c:v>1.8016408133736117E-3</c:v>
                </c:pt>
                <c:pt idx="15">
                  <c:v>-4.0286806863092245E-3</c:v>
                </c:pt>
                <c:pt idx="16">
                  <c:v>-1.0659265331086215E-3</c:v>
                </c:pt>
                <c:pt idx="17">
                  <c:v>-1.8327352791412607E-2</c:v>
                </c:pt>
                <c:pt idx="18">
                  <c:v>-4.3949640437163928E-3</c:v>
                </c:pt>
                <c:pt idx="19">
                  <c:v>-7.9991800881509673E-3</c:v>
                </c:pt>
                <c:pt idx="20">
                  <c:v>-2.6110542055705468E-2</c:v>
                </c:pt>
                <c:pt idx="21">
                  <c:v>2.2050017603563746E-2</c:v>
                </c:pt>
                <c:pt idx="22">
                  <c:v>-8.2268231462876151E-3</c:v>
                </c:pt>
                <c:pt idx="23">
                  <c:v>-3.2344568786833866E-3</c:v>
                </c:pt>
                <c:pt idx="24">
                  <c:v>2.9519263598645068E-3</c:v>
                </c:pt>
                <c:pt idx="25">
                  <c:v>5.1031288230166949E-3</c:v>
                </c:pt>
                <c:pt idx="26">
                  <c:v>4.3601444872784223E-2</c:v>
                </c:pt>
                <c:pt idx="27">
                  <c:v>5.949497640868967E-3</c:v>
                </c:pt>
                <c:pt idx="28">
                  <c:v>1.396169768481928E-2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92-4949-8769-3B50E7784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64878616"/>
        <c:axId val="464869992"/>
      </c:barChart>
      <c:catAx>
        <c:axId val="464878616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464869992"/>
        <c:crosses val="autoZero"/>
        <c:auto val="0"/>
        <c:lblAlgn val="ctr"/>
        <c:lblOffset val="100"/>
        <c:noMultiLvlLbl val="0"/>
      </c:catAx>
      <c:valAx>
        <c:axId val="46486999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4648786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2015-16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44-43A5-A159-0E6FAC908F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44-43A5-A159-0E6FAC908F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44-43A5-A159-0E6FAC908F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Santa Fe College</c:v>
                </c:pt>
                <c:pt idx="4">
                  <c:v>Florida State College at Jacksonville</c:v>
                </c:pt>
                <c:pt idx="5">
                  <c:v>Broward College</c:v>
                </c:pt>
                <c:pt idx="6">
                  <c:v>Miami Dade College</c:v>
                </c:pt>
                <c:pt idx="7">
                  <c:v>College of Central Florida</c:v>
                </c:pt>
                <c:pt idx="8">
                  <c:v>Valencia College</c:v>
                </c:pt>
                <c:pt idx="9">
                  <c:v>Hillsborough Community College</c:v>
                </c:pt>
                <c:pt idx="10">
                  <c:v>Tallahassee Community College</c:v>
                </c:pt>
                <c:pt idx="11">
                  <c:v>FCS</c:v>
                </c:pt>
                <c:pt idx="12">
                  <c:v>Polk State College</c:v>
                </c:pt>
                <c:pt idx="13">
                  <c:v>Seminole State College of Florida</c:v>
                </c:pt>
                <c:pt idx="14">
                  <c:v>Pensacola State College</c:v>
                </c:pt>
                <c:pt idx="15">
                  <c:v>Daytona State College</c:v>
                </c:pt>
                <c:pt idx="16">
                  <c:v>Florida SouthWestern State College</c:v>
                </c:pt>
                <c:pt idx="17">
                  <c:v>Eastern Florida State College</c:v>
                </c:pt>
                <c:pt idx="18">
                  <c:v>State College of Florida, Manatee-Sarasota</c:v>
                </c:pt>
                <c:pt idx="19">
                  <c:v>Northwest Florida State College</c:v>
                </c:pt>
                <c:pt idx="20">
                  <c:v>Gulf Coast State College</c:v>
                </c:pt>
                <c:pt idx="21">
                  <c:v>St. Petersburg College</c:v>
                </c:pt>
                <c:pt idx="22">
                  <c:v>Lake-Sumter State College</c:v>
                </c:pt>
                <c:pt idx="23">
                  <c:v>Florida Gateway College</c:v>
                </c:pt>
                <c:pt idx="24">
                  <c:v>South Florida State College</c:v>
                </c:pt>
                <c:pt idx="25">
                  <c:v>North Florida Community College</c:v>
                </c:pt>
                <c:pt idx="26">
                  <c:v>St. Johns River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4.0313724849663869E-2</c:v>
                </c:pt>
                <c:pt idx="1">
                  <c:v>4.4443577799913023E-2</c:v>
                </c:pt>
                <c:pt idx="2">
                  <c:v>6.0386736648221702E-2</c:v>
                </c:pt>
                <c:pt idx="3">
                  <c:v>5.7654763302051687E-2</c:v>
                </c:pt>
                <c:pt idx="4">
                  <c:v>5.827527883335528E-2</c:v>
                </c:pt>
                <c:pt idx="5">
                  <c:v>7.1165312917523801E-2</c:v>
                </c:pt>
                <c:pt idx="6">
                  <c:v>7.2163358379483428E-2</c:v>
                </c:pt>
                <c:pt idx="7">
                  <c:v>6.0940696505969075E-2</c:v>
                </c:pt>
                <c:pt idx="8">
                  <c:v>8.0361054656081399E-2</c:v>
                </c:pt>
                <c:pt idx="9">
                  <c:v>8.5699962455013087E-2</c:v>
                </c:pt>
                <c:pt idx="10">
                  <c:v>7.602452424038135E-2</c:v>
                </c:pt>
                <c:pt idx="11">
                  <c:v>7.8184004771765667E-2</c:v>
                </c:pt>
                <c:pt idx="12">
                  <c:v>7.7471228504224457E-2</c:v>
                </c:pt>
                <c:pt idx="13">
                  <c:v>8.7119732390331217E-2</c:v>
                </c:pt>
                <c:pt idx="14">
                  <c:v>7.2883024001101138E-2</c:v>
                </c:pt>
                <c:pt idx="15">
                  <c:v>9.0268122847938156E-2</c:v>
                </c:pt>
                <c:pt idx="16">
                  <c:v>9.6166639447027663E-2</c:v>
                </c:pt>
                <c:pt idx="17">
                  <c:v>9.1097208715344963E-2</c:v>
                </c:pt>
                <c:pt idx="18">
                  <c:v>0.11139765358593594</c:v>
                </c:pt>
                <c:pt idx="19">
                  <c:v>8.7119800277569673E-2</c:v>
                </c:pt>
                <c:pt idx="20">
                  <c:v>8.0804905515597755E-2</c:v>
                </c:pt>
                <c:pt idx="21">
                  <c:v>0.11164026647936028</c:v>
                </c:pt>
                <c:pt idx="22">
                  <c:v>0.10773225875404778</c:v>
                </c:pt>
                <c:pt idx="23">
                  <c:v>0.10018667686082189</c:v>
                </c:pt>
                <c:pt idx="24">
                  <c:v>0.10344338257827694</c:v>
                </c:pt>
                <c:pt idx="25">
                  <c:v>8.6847850811060487E-2</c:v>
                </c:pt>
                <c:pt idx="26">
                  <c:v>0.1443488411798296</c:v>
                </c:pt>
                <c:pt idx="27">
                  <c:v>0.10508413886573936</c:v>
                </c:pt>
                <c:pt idx="28">
                  <c:v>9.3457465243060048E-2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44-43A5-A159-0E6FAC908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64865680"/>
        <c:axId val="464868032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44-43A5-A159-0E6FAC908F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44-43A5-A159-0E6FAC908F90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0A44-43A5-A159-0E6FAC908F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44-43A5-A159-0E6FAC908F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44-43A5-A159-0E6FAC908F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Santa Fe College</c:v>
                </c:pt>
                <c:pt idx="4">
                  <c:v>Florida State College at Jacksonville</c:v>
                </c:pt>
                <c:pt idx="5">
                  <c:v>Broward College</c:v>
                </c:pt>
                <c:pt idx="6">
                  <c:v>Miami Dade College</c:v>
                </c:pt>
                <c:pt idx="7">
                  <c:v>College of Central Florida</c:v>
                </c:pt>
                <c:pt idx="8">
                  <c:v>Valencia College</c:v>
                </c:pt>
                <c:pt idx="9">
                  <c:v>Hillsborough Community College</c:v>
                </c:pt>
                <c:pt idx="10">
                  <c:v>Tallahassee Community College</c:v>
                </c:pt>
                <c:pt idx="11">
                  <c:v>FCS</c:v>
                </c:pt>
                <c:pt idx="12">
                  <c:v>Polk State College</c:v>
                </c:pt>
                <c:pt idx="13">
                  <c:v>Seminole State College of Florida</c:v>
                </c:pt>
                <c:pt idx="14">
                  <c:v>Pensacola State College</c:v>
                </c:pt>
                <c:pt idx="15">
                  <c:v>Daytona State College</c:v>
                </c:pt>
                <c:pt idx="16">
                  <c:v>Florida SouthWestern State College</c:v>
                </c:pt>
                <c:pt idx="17">
                  <c:v>Eastern Florida State College</c:v>
                </c:pt>
                <c:pt idx="18">
                  <c:v>State College of Florida, Manatee-Sarasota</c:v>
                </c:pt>
                <c:pt idx="19">
                  <c:v>Northwest Florida State College</c:v>
                </c:pt>
                <c:pt idx="20">
                  <c:v>Gulf Coast State College</c:v>
                </c:pt>
                <c:pt idx="21">
                  <c:v>St. Petersburg College</c:v>
                </c:pt>
                <c:pt idx="22">
                  <c:v>Lake-Sumter State College</c:v>
                </c:pt>
                <c:pt idx="23">
                  <c:v>Florida Gateway College</c:v>
                </c:pt>
                <c:pt idx="24">
                  <c:v>South Florida State College</c:v>
                </c:pt>
                <c:pt idx="25">
                  <c:v>North Florida Community College</c:v>
                </c:pt>
                <c:pt idx="26">
                  <c:v>St. Johns River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234.18701345543076</c:v>
                </c:pt>
                <c:pt idx="1">
                  <c:v>263.78081894353369</c:v>
                </c:pt>
                <c:pt idx="2">
                  <c:v>355.73299842446471</c:v>
                </c:pt>
                <c:pt idx="3">
                  <c:v>376.46210274415512</c:v>
                </c:pt>
                <c:pt idx="4">
                  <c:v>398.05773660643791</c:v>
                </c:pt>
                <c:pt idx="5">
                  <c:v>406.65397784558462</c:v>
                </c:pt>
                <c:pt idx="6">
                  <c:v>412.20691456740281</c:v>
                </c:pt>
                <c:pt idx="7">
                  <c:v>417.85863210670698</c:v>
                </c:pt>
                <c:pt idx="8">
                  <c:v>480.88495535566102</c:v>
                </c:pt>
                <c:pt idx="9">
                  <c:v>482.29707667978664</c:v>
                </c:pt>
                <c:pt idx="10">
                  <c:v>485.53555788505344</c:v>
                </c:pt>
                <c:pt idx="11">
                  <c:v>495.7703624817334</c:v>
                </c:pt>
                <c:pt idx="12">
                  <c:v>523.24364794184157</c:v>
                </c:pt>
                <c:pt idx="13">
                  <c:v>526.57124992019408</c:v>
                </c:pt>
                <c:pt idx="14">
                  <c:v>527.54370162456416</c:v>
                </c:pt>
                <c:pt idx="15">
                  <c:v>605.27189371766951</c:v>
                </c:pt>
                <c:pt idx="16">
                  <c:v>605.88946092399237</c:v>
                </c:pt>
                <c:pt idx="17">
                  <c:v>630.8123664027944</c:v>
                </c:pt>
                <c:pt idx="18">
                  <c:v>647.91362076877408</c:v>
                </c:pt>
                <c:pt idx="19">
                  <c:v>648.18862695275755</c:v>
                </c:pt>
                <c:pt idx="20">
                  <c:v>652.80580939778417</c:v>
                </c:pt>
                <c:pt idx="21">
                  <c:v>817.95186473574199</c:v>
                </c:pt>
                <c:pt idx="22">
                  <c:v>884.05394956231748</c:v>
                </c:pt>
                <c:pt idx="23">
                  <c:v>955.44999242768438</c:v>
                </c:pt>
                <c:pt idx="24">
                  <c:v>986.55616438356162</c:v>
                </c:pt>
                <c:pt idx="25">
                  <c:v>1002.0795555009823</c:v>
                </c:pt>
                <c:pt idx="26">
                  <c:v>1030.5365448431485</c:v>
                </c:pt>
                <c:pt idx="27">
                  <c:v>1139.18630800083</c:v>
                </c:pt>
                <c:pt idx="28">
                  <c:v>1284.5687473757873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44-43A5-A159-0E6FAC908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64871952"/>
        <c:axId val="464872344"/>
      </c:barChart>
      <c:catAx>
        <c:axId val="46486568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464868032"/>
        <c:crosses val="autoZero"/>
        <c:auto val="1"/>
        <c:lblAlgn val="ctr"/>
        <c:lblOffset val="100"/>
        <c:noMultiLvlLbl val="0"/>
      </c:catAx>
      <c:valAx>
        <c:axId val="464868032"/>
        <c:scaling>
          <c:orientation val="minMax"/>
          <c:max val="0.15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464865680"/>
        <c:crosses val="autoZero"/>
        <c:crossBetween val="between"/>
      </c:valAx>
      <c:valAx>
        <c:axId val="464872344"/>
        <c:scaling>
          <c:orientation val="minMax"/>
          <c:max val="21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464871952"/>
        <c:crosses val="max"/>
        <c:crossBetween val="between"/>
      </c:valAx>
      <c:catAx>
        <c:axId val="4648719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64872344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2015-16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45-48BF-ADC4-8B7D21F4D2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45-48BF-ADC4-8B7D21F4D231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AE45-48BF-ADC4-8B7D21F4D23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45-48BF-ADC4-8B7D21F4D2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45-48BF-ADC4-8B7D21F4D2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45-48BF-ADC4-8B7D21F4D2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45-48BF-ADC4-8B7D21F4D23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St. Johns River State College</c:v>
                </c:pt>
                <c:pt idx="2">
                  <c:v>Eastern Florida State College</c:v>
                </c:pt>
                <c:pt idx="3">
                  <c:v>South Florida State College</c:v>
                </c:pt>
                <c:pt idx="4">
                  <c:v>Daytona State College</c:v>
                </c:pt>
                <c:pt idx="5">
                  <c:v>Florida SouthWestern State College</c:v>
                </c:pt>
                <c:pt idx="6">
                  <c:v>Gulf Coast State College</c:v>
                </c:pt>
                <c:pt idx="7">
                  <c:v>Chipola College</c:v>
                </c:pt>
                <c:pt idx="8">
                  <c:v>Indian River State College</c:v>
                </c:pt>
                <c:pt idx="9">
                  <c:v>Valencia College</c:v>
                </c:pt>
                <c:pt idx="10">
                  <c:v>Seminole State College of Florida</c:v>
                </c:pt>
                <c:pt idx="11">
                  <c:v>FCS</c:v>
                </c:pt>
                <c:pt idx="12">
                  <c:v>Hillsborough Community College</c:v>
                </c:pt>
                <c:pt idx="13">
                  <c:v>State College of Florida, Manatee-Sarasota</c:v>
                </c:pt>
                <c:pt idx="14">
                  <c:v>North Florida Community College</c:v>
                </c:pt>
                <c:pt idx="15">
                  <c:v>Lake-Sumter State College</c:v>
                </c:pt>
                <c:pt idx="16">
                  <c:v>Florida Gateway College</c:v>
                </c:pt>
                <c:pt idx="17">
                  <c:v>Florida Keys Community College</c:v>
                </c:pt>
                <c:pt idx="18">
                  <c:v>Broward College</c:v>
                </c:pt>
                <c:pt idx="19">
                  <c:v>Northwest Florida State College</c:v>
                </c:pt>
                <c:pt idx="20">
                  <c:v>Polk State College</c:v>
                </c:pt>
                <c:pt idx="21">
                  <c:v>Miami Dade College</c:v>
                </c:pt>
                <c:pt idx="22">
                  <c:v>Pasco-Hernando State College</c:v>
                </c:pt>
                <c:pt idx="23">
                  <c:v>Pensacola State College</c:v>
                </c:pt>
                <c:pt idx="24">
                  <c:v>Palm Beach State College</c:v>
                </c:pt>
                <c:pt idx="25">
                  <c:v>College of Central Florida</c:v>
                </c:pt>
                <c:pt idx="26">
                  <c:v>Florida State College at Jacksonville</c:v>
                </c:pt>
                <c:pt idx="27">
                  <c:v>Tallahassee Community College</c:v>
                </c:pt>
                <c:pt idx="28">
                  <c:v>Santa Fe College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0.21176250465139468</c:v>
                </c:pt>
                <c:pt idx="1">
                  <c:v>0.40258088198894637</c:v>
                </c:pt>
                <c:pt idx="2">
                  <c:v>0.42084851754084274</c:v>
                </c:pt>
                <c:pt idx="3">
                  <c:v>0.45915328692590007</c:v>
                </c:pt>
                <c:pt idx="4">
                  <c:v>0.46262341205421253</c:v>
                </c:pt>
                <c:pt idx="5">
                  <c:v>0.47181614891811663</c:v>
                </c:pt>
                <c:pt idx="6">
                  <c:v>0.49973418283795462</c:v>
                </c:pt>
                <c:pt idx="7">
                  <c:v>0.50703645573950229</c:v>
                </c:pt>
                <c:pt idx="8">
                  <c:v>0.51532326582151056</c:v>
                </c:pt>
                <c:pt idx="9">
                  <c:v>0.52141230655789927</c:v>
                </c:pt>
                <c:pt idx="10">
                  <c:v>0.55533686530182269</c:v>
                </c:pt>
                <c:pt idx="11">
                  <c:v>0.56375169857920093</c:v>
                </c:pt>
                <c:pt idx="12">
                  <c:v>0.57065647631262717</c:v>
                </c:pt>
                <c:pt idx="13">
                  <c:v>0.57275945298564757</c:v>
                </c:pt>
                <c:pt idx="14">
                  <c:v>0.57689950078829733</c:v>
                </c:pt>
                <c:pt idx="15">
                  <c:v>0.58628579967639582</c:v>
                </c:pt>
                <c:pt idx="16">
                  <c:v>0.58901688291967136</c:v>
                </c:pt>
                <c:pt idx="17">
                  <c:v>0.60415543724390952</c:v>
                </c:pt>
                <c:pt idx="18">
                  <c:v>0.60989997419480224</c:v>
                </c:pt>
                <c:pt idx="19">
                  <c:v>0.60997449299515039</c:v>
                </c:pt>
                <c:pt idx="20">
                  <c:v>0.6114966392842287</c:v>
                </c:pt>
                <c:pt idx="21">
                  <c:v>0.62940847508870912</c:v>
                </c:pt>
                <c:pt idx="22">
                  <c:v>0.63517638473734728</c:v>
                </c:pt>
                <c:pt idx="23">
                  <c:v>0.64577307407171769</c:v>
                </c:pt>
                <c:pt idx="24">
                  <c:v>0.64882913640306639</c:v>
                </c:pt>
                <c:pt idx="25">
                  <c:v>0.65463874035901015</c:v>
                </c:pt>
                <c:pt idx="26">
                  <c:v>0.66787665114345218</c:v>
                </c:pt>
                <c:pt idx="27">
                  <c:v>0.66834221136831651</c:v>
                </c:pt>
                <c:pt idx="28">
                  <c:v>0.69271096033686275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45-48BF-ADC4-8B7D21F4D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871168"/>
        <c:axId val="464867248"/>
      </c:barChart>
      <c:catAx>
        <c:axId val="4648711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464867248"/>
        <c:crosses val="autoZero"/>
        <c:auto val="1"/>
        <c:lblAlgn val="ctr"/>
        <c:lblOffset val="100"/>
        <c:noMultiLvlLbl val="0"/>
      </c:catAx>
      <c:valAx>
        <c:axId val="4648672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464871168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9LFZoGKOm4z+q2TxrNUat9Q+L1kBL33YwiWxvnX3UTzwkSEC6lPyyEGGKrza+0gLxhm9DaNwYY4mIrQxvpl4YA==" saltValue="F4gAy960GpNNMuRZtmymqg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TT3EXLN/w1KSlPbQF7/O/wgZATxIx1LrwZxBh+Lenuzq/zSiepRq/VOaqoPYfWsWwbvPVfaY35lgpuvJEuee2w==" saltValue="oBtaX5flKv5DT3jCGiZCrQ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exSUHOzWI6VZNaT3CzIOHwbVXEaaxmnQ7gfB3njs0/s4UvrTljcWx2esiUFQAVA5jtymT5Zc/0wkFu0m8Tqwxg==" saltValue="wSgQBUELhftL30Sy1SOHY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10.40%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$1,050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48.09%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55" t="s">
        <v>174</v>
      </c>
      <c r="C1" s="153"/>
      <c r="D1" s="153"/>
      <c r="E1" s="153"/>
      <c r="F1" s="153"/>
      <c r="G1" s="153"/>
      <c r="H1" s="77"/>
      <c r="I1" s="73"/>
    </row>
    <row r="2" spans="1:23" ht="15.75" x14ac:dyDescent="0.25">
      <c r="B2" s="156" t="s">
        <v>210</v>
      </c>
      <c r="C2" s="153"/>
      <c r="D2" s="153"/>
      <c r="E2" s="153"/>
      <c r="F2" s="153"/>
      <c r="G2" s="153"/>
      <c r="H2" s="77"/>
      <c r="I2" s="73"/>
    </row>
    <row r="3" spans="1:23" ht="15.75" x14ac:dyDescent="0.25">
      <c r="B3" s="154" t="s">
        <v>180</v>
      </c>
      <c r="C3" s="153"/>
      <c r="D3" s="153"/>
      <c r="E3" s="153"/>
      <c r="F3" s="153"/>
      <c r="G3" s="153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211</v>
      </c>
      <c r="G6" s="36" t="s">
        <v>194</v>
      </c>
      <c r="H6" s="77"/>
      <c r="I6" s="106" t="s">
        <v>212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v>6645860.6050000004</v>
      </c>
      <c r="D7" s="67">
        <v>0.42084851754084274</v>
      </c>
      <c r="E7" s="67">
        <v>9.1097208715344963E-2</v>
      </c>
      <c r="F7" s="69">
        <v>10535.4</v>
      </c>
      <c r="G7" s="70">
        <v>630.8123664027944</v>
      </c>
      <c r="H7" s="77"/>
      <c r="I7" s="108">
        <v>9.909638880349593E-2</v>
      </c>
      <c r="J7" s="109">
        <v>-7.9991800881509673E-3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v>12221050.000000002</v>
      </c>
      <c r="D8" s="67">
        <v>0.60989997419480224</v>
      </c>
      <c r="E8" s="67">
        <v>7.1165312917523801E-2</v>
      </c>
      <c r="F8" s="69">
        <v>30052.7</v>
      </c>
      <c r="G8" s="70">
        <v>406.65397784558462</v>
      </c>
      <c r="H8" s="77"/>
      <c r="I8" s="108">
        <v>7.0855721844430355E-2</v>
      </c>
      <c r="J8" s="109">
        <v>3.0959107309344591E-4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v>2208591.7999999998</v>
      </c>
      <c r="D9" s="67">
        <v>0.65463874035901015</v>
      </c>
      <c r="E9" s="67">
        <v>6.0940696505969075E-2</v>
      </c>
      <c r="F9" s="69">
        <v>5285.5</v>
      </c>
      <c r="G9" s="70">
        <v>417.85863210670698</v>
      </c>
      <c r="H9" s="77"/>
      <c r="I9" s="108">
        <v>6.1545267587000324E-2</v>
      </c>
      <c r="J9" s="109">
        <v>-6.0457108103124935E-4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v>1647377.32</v>
      </c>
      <c r="D10" s="67">
        <v>0.50703645573950229</v>
      </c>
      <c r="E10" s="67">
        <v>0.10508413886573936</v>
      </c>
      <c r="F10" s="69">
        <v>1446.1</v>
      </c>
      <c r="G10" s="70">
        <v>1139.18630800083</v>
      </c>
      <c r="H10" s="77"/>
      <c r="I10" s="108">
        <v>0.10213221250587486</v>
      </c>
      <c r="J10" s="109">
        <v>2.9519263598645068E-3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v>7114123.7300000004</v>
      </c>
      <c r="D11" s="67">
        <v>0.46262341205421253</v>
      </c>
      <c r="E11" s="67">
        <v>9.0268122847938156E-2</v>
      </c>
      <c r="F11" s="69">
        <v>11753.6</v>
      </c>
      <c r="G11" s="70">
        <v>605.27189371766951</v>
      </c>
      <c r="H11" s="77"/>
      <c r="I11" s="108">
        <v>9.4663086891654549E-2</v>
      </c>
      <c r="J11" s="109">
        <v>-4.3949640437163928E-3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v>6272713</v>
      </c>
      <c r="D12" s="67">
        <v>0.47181614891811663</v>
      </c>
      <c r="E12" s="67">
        <v>9.6166639447027663E-2</v>
      </c>
      <c r="F12" s="69">
        <v>10352.9</v>
      </c>
      <c r="G12" s="70">
        <v>605.88946092399237</v>
      </c>
      <c r="H12" s="77"/>
      <c r="I12" s="108">
        <v>7.4116621843463917E-2</v>
      </c>
      <c r="J12" s="109">
        <v>2.2050017603563746E-2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v>7814152.0100000007</v>
      </c>
      <c r="D13" s="67">
        <v>0.66787665114345218</v>
      </c>
      <c r="E13" s="67">
        <v>5.827527883335528E-2</v>
      </c>
      <c r="F13" s="69">
        <v>19630.7</v>
      </c>
      <c r="G13" s="70">
        <v>398.05773660643791</v>
      </c>
      <c r="H13" s="77"/>
      <c r="I13" s="108">
        <v>6.0196814345259142E-2</v>
      </c>
      <c r="J13" s="109">
        <v>-1.9215355119038616E-3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153</v>
      </c>
      <c r="C14" s="75">
        <v>917824.37</v>
      </c>
      <c r="D14" s="67">
        <v>0.60415543724390952</v>
      </c>
      <c r="E14" s="67">
        <v>9.3457465243060048E-2</v>
      </c>
      <c r="F14" s="69">
        <v>714.5</v>
      </c>
      <c r="G14" s="70">
        <v>1284.5687473757873</v>
      </c>
      <c r="H14" s="77"/>
      <c r="I14" s="108">
        <v>0.11956800729876552</v>
      </c>
      <c r="J14" s="109">
        <v>-2.6110542055705468E-2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v>2515978.87</v>
      </c>
      <c r="D15" s="67">
        <v>0.49973418283795462</v>
      </c>
      <c r="E15" s="67">
        <v>8.0804905515597755E-2</v>
      </c>
      <c r="F15" s="69">
        <v>3854.1</v>
      </c>
      <c r="G15" s="70">
        <v>652.80580939778417</v>
      </c>
      <c r="H15" s="77"/>
      <c r="I15" s="108">
        <v>7.9187714104655624E-2</v>
      </c>
      <c r="J15" s="109">
        <v>1.6171914109421315E-3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v>9667982.5099999998</v>
      </c>
      <c r="D16" s="67">
        <v>0.57065647631262717</v>
      </c>
      <c r="E16" s="67">
        <v>8.5699962455013087E-2</v>
      </c>
      <c r="F16" s="69">
        <v>20045.7</v>
      </c>
      <c r="G16" s="70">
        <v>482.29707667978664</v>
      </c>
      <c r="H16" s="77"/>
      <c r="I16" s="108">
        <v>8.3898321641639476E-2</v>
      </c>
      <c r="J16" s="109">
        <v>1.8016408133736117E-3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v>3620391.74</v>
      </c>
      <c r="D17" s="67">
        <v>0.51532326582151056</v>
      </c>
      <c r="E17" s="67">
        <v>4.4443577799913023E-2</v>
      </c>
      <c r="F17" s="69">
        <v>13725</v>
      </c>
      <c r="G17" s="70">
        <v>263.78081894353369</v>
      </c>
      <c r="H17" s="77"/>
      <c r="I17" s="108">
        <v>4.4754481597557398E-2</v>
      </c>
      <c r="J17" s="109">
        <v>-3.1090379764437542E-4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v>1892650.8900000001</v>
      </c>
      <c r="D18" s="67">
        <v>0.58901688291967136</v>
      </c>
      <c r="E18" s="67">
        <v>0.10018667686082189</v>
      </c>
      <c r="F18" s="69">
        <v>1980.9</v>
      </c>
      <c r="G18" s="70">
        <v>955.44999242768438</v>
      </c>
      <c r="H18" s="77"/>
      <c r="I18" s="108">
        <v>0.1084135000071095</v>
      </c>
      <c r="J18" s="109">
        <v>-8.2268231462876151E-3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v>2545014.5099999998</v>
      </c>
      <c r="D19" s="67">
        <v>0.58628579967639582</v>
      </c>
      <c r="E19" s="67">
        <v>0.10773225875404778</v>
      </c>
      <c r="F19" s="69">
        <v>2878.8</v>
      </c>
      <c r="G19" s="70">
        <v>884.05394956231748</v>
      </c>
      <c r="H19" s="77"/>
      <c r="I19" s="108">
        <v>0.10262912993103109</v>
      </c>
      <c r="J19" s="109">
        <v>5.1031288230166949E-3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v>4800521.5990000004</v>
      </c>
      <c r="D20" s="67">
        <v>0.57275945298564757</v>
      </c>
      <c r="E20" s="67">
        <v>0.11139765358593594</v>
      </c>
      <c r="F20" s="69">
        <v>7409.2</v>
      </c>
      <c r="G20" s="70">
        <v>647.91362076877408</v>
      </c>
      <c r="H20" s="77"/>
      <c r="I20" s="108">
        <v>6.7796208713151715E-2</v>
      </c>
      <c r="J20" s="109">
        <v>4.3601444872784223E-2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v>21239373.479999997</v>
      </c>
      <c r="D21" s="67">
        <v>0.62940847508870912</v>
      </c>
      <c r="E21" s="67">
        <v>7.2163358379483428E-2</v>
      </c>
      <c r="F21" s="69">
        <v>51526</v>
      </c>
      <c r="G21" s="70">
        <v>412.20691456740281</v>
      </c>
      <c r="H21" s="77"/>
      <c r="I21" s="108">
        <v>7.5387392687820673E-2</v>
      </c>
      <c r="J21" s="109">
        <v>-3.2240343083372452E-3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161</v>
      </c>
      <c r="C22" s="75">
        <v>816093.59</v>
      </c>
      <c r="D22" s="67">
        <v>0.57689950078829733</v>
      </c>
      <c r="E22" s="67">
        <v>8.6847850811060487E-2</v>
      </c>
      <c r="F22" s="69">
        <v>814.4</v>
      </c>
      <c r="G22" s="70">
        <v>1002.0795555009823</v>
      </c>
      <c r="H22" s="77"/>
      <c r="I22" s="108">
        <v>9.0876531497369711E-2</v>
      </c>
      <c r="J22" s="109">
        <v>-4.0286806863092245E-3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v>2755060.9400000004</v>
      </c>
      <c r="D23" s="67">
        <v>0.60997449299515039</v>
      </c>
      <c r="E23" s="67">
        <v>8.7119800277569673E-2</v>
      </c>
      <c r="F23" s="69">
        <v>4250.3999999999996</v>
      </c>
      <c r="G23" s="70">
        <v>648.18862695275755</v>
      </c>
      <c r="H23" s="77"/>
      <c r="I23" s="108">
        <v>0.10544715306898228</v>
      </c>
      <c r="J23" s="109">
        <v>-1.8327352791412607E-2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v>4674888</v>
      </c>
      <c r="D24" s="67">
        <v>0.64882913640306639</v>
      </c>
      <c r="E24" s="67">
        <v>4.0313724849663869E-2</v>
      </c>
      <c r="F24" s="69">
        <v>19962.2</v>
      </c>
      <c r="G24" s="70">
        <v>234.18701345543076</v>
      </c>
      <c r="H24" s="77"/>
      <c r="I24" s="108">
        <v>3.8829683766610355E-2</v>
      </c>
      <c r="J24" s="109">
        <v>1.4840410830535139E-3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v>2754582.9</v>
      </c>
      <c r="D25" s="67">
        <v>0.63517638473734728</v>
      </c>
      <c r="E25" s="67">
        <v>6.0386736648221702E-2</v>
      </c>
      <c r="F25" s="69">
        <v>7743.4</v>
      </c>
      <c r="G25" s="70">
        <v>355.73299842446471</v>
      </c>
      <c r="H25" s="77"/>
      <c r="I25" s="108">
        <v>6.1597327948912581E-2</v>
      </c>
      <c r="J25" s="109">
        <v>-1.2105913006908789E-3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v>3721398.7800000003</v>
      </c>
      <c r="D26" s="67">
        <v>0.64577307407171769</v>
      </c>
      <c r="E26" s="67">
        <v>7.2883024001101138E-2</v>
      </c>
      <c r="F26" s="69">
        <v>7054.2</v>
      </c>
      <c r="G26" s="70">
        <v>527.54370162456416</v>
      </c>
      <c r="H26" s="77"/>
      <c r="I26" s="108">
        <v>6.6862262393039759E-2</v>
      </c>
      <c r="J26" s="109">
        <v>6.0207616080613785E-3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v>3771487.8899999997</v>
      </c>
      <c r="D27" s="67">
        <v>0.6114966392842287</v>
      </c>
      <c r="E27" s="67">
        <v>7.7471228504224457E-2</v>
      </c>
      <c r="F27" s="69">
        <v>7207.9</v>
      </c>
      <c r="G27" s="70">
        <v>523.24364794184157</v>
      </c>
      <c r="H27" s="77"/>
      <c r="I27" s="108">
        <v>7.775704016434698E-2</v>
      </c>
      <c r="J27" s="109">
        <v>-2.8581166012252301E-4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v>4658231.29</v>
      </c>
      <c r="D28" s="67">
        <v>0.40258088198894637</v>
      </c>
      <c r="E28" s="67">
        <v>0.1443488411798296</v>
      </c>
      <c r="F28" s="69">
        <v>4520.2</v>
      </c>
      <c r="G28" s="70">
        <v>1030.5365448431485</v>
      </c>
      <c r="H28" s="77"/>
      <c r="I28" s="108">
        <v>0.13038714349501032</v>
      </c>
      <c r="J28" s="109">
        <v>1.396169768481928E-2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v>16435924.77</v>
      </c>
      <c r="D29" s="67">
        <v>0.21176250465139468</v>
      </c>
      <c r="E29" s="67">
        <v>0.11164026647936028</v>
      </c>
      <c r="F29" s="69">
        <v>20094</v>
      </c>
      <c r="G29" s="70">
        <v>817.95186473574199</v>
      </c>
      <c r="H29" s="77"/>
      <c r="I29" s="108">
        <v>0.10569076883849131</v>
      </c>
      <c r="J29" s="109">
        <v>5.949497640868967E-3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v>4133440.9495000001</v>
      </c>
      <c r="D30" s="67">
        <v>0.69271096033686275</v>
      </c>
      <c r="E30" s="67">
        <v>5.7654763302051687E-2</v>
      </c>
      <c r="F30" s="69">
        <v>10979.7</v>
      </c>
      <c r="G30" s="70">
        <v>376.46210274415512</v>
      </c>
      <c r="H30" s="77"/>
      <c r="I30" s="108">
        <v>6.2053323761779668E-2</v>
      </c>
      <c r="J30" s="109">
        <v>-4.3985604597279807E-3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v>6598148.3899999997</v>
      </c>
      <c r="D31" s="67">
        <v>0.55533686530182269</v>
      </c>
      <c r="E31" s="67">
        <v>8.7119732390331217E-2</v>
      </c>
      <c r="F31" s="69">
        <v>12530.4</v>
      </c>
      <c r="G31" s="70">
        <v>526.57124992019408</v>
      </c>
      <c r="H31" s="77"/>
      <c r="I31" s="108">
        <v>8.8185658923439839E-2</v>
      </c>
      <c r="J31" s="109">
        <v>-1.0659265331086215E-3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v>2138952.42</v>
      </c>
      <c r="D32" s="67">
        <v>0.45915328692590007</v>
      </c>
      <c r="E32" s="67">
        <v>0.10344338257827694</v>
      </c>
      <c r="F32" s="69">
        <v>2168.1</v>
      </c>
      <c r="G32" s="70">
        <v>986.55616438356162</v>
      </c>
      <c r="H32" s="77"/>
      <c r="I32" s="108">
        <v>0.10667783945696033</v>
      </c>
      <c r="J32" s="109">
        <v>-3.2344568786833866E-3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v>4539126.2699999996</v>
      </c>
      <c r="D33" s="67">
        <v>0.66834221136831651</v>
      </c>
      <c r="E33" s="67">
        <v>7.602452424038135E-2</v>
      </c>
      <c r="F33" s="69">
        <v>9348.7000000000007</v>
      </c>
      <c r="G33" s="70">
        <v>485.53555788505344</v>
      </c>
      <c r="H33" s="77"/>
      <c r="I33" s="108">
        <v>7.7961133660571877E-2</v>
      </c>
      <c r="J33" s="109">
        <v>-1.9366094201905271E-3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v>14487621.049999999</v>
      </c>
      <c r="D34" s="67">
        <v>0.52141230655789927</v>
      </c>
      <c r="E34" s="67">
        <v>8.0361054656081399E-2</v>
      </c>
      <c r="F34" s="69">
        <v>30127</v>
      </c>
      <c r="G34" s="70">
        <v>480.88495535566102</v>
      </c>
      <c r="H34" s="77"/>
      <c r="I34" s="108">
        <v>7.5009592336070949E-2</v>
      </c>
      <c r="J34" s="109">
        <v>5.35146232001045E-3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v>162608563.6735</v>
      </c>
      <c r="D35" s="67">
        <v>0.56375169857920093</v>
      </c>
      <c r="E35" s="67">
        <v>7.8184004771765667E-2</v>
      </c>
      <c r="F35" s="68">
        <v>327991.70000000007</v>
      </c>
      <c r="G35" s="66">
        <v>495.7703624817334</v>
      </c>
      <c r="H35" s="77"/>
      <c r="I35" s="108">
        <v>7.678519087525916E-2</v>
      </c>
      <c r="J35" s="109">
        <v>1.3988138965065067E-3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v>0.69271096033686275</v>
      </c>
      <c r="E37" s="59">
        <v>0.1443488411798296</v>
      </c>
      <c r="F37" s="62">
        <v>51526</v>
      </c>
      <c r="G37" s="63">
        <v>1284.5687473757873</v>
      </c>
      <c r="H37" s="63"/>
      <c r="I37" s="112">
        <v>0.13038714349501032</v>
      </c>
      <c r="J37" s="111"/>
    </row>
    <row r="38" spans="1:23" x14ac:dyDescent="0.2">
      <c r="B38" s="60" t="s">
        <v>191</v>
      </c>
      <c r="C38" s="60"/>
      <c r="D38" s="59">
        <v>0.21176250465139468</v>
      </c>
      <c r="E38" s="59">
        <v>4.0313724849663869E-2</v>
      </c>
      <c r="F38" s="62">
        <v>714.5</v>
      </c>
      <c r="G38" s="63">
        <v>234.18701345543076</v>
      </c>
      <c r="H38" s="63"/>
      <c r="I38" s="112">
        <v>3.8829683766610355E-2</v>
      </c>
      <c r="J38" s="111"/>
    </row>
    <row r="39" spans="1:23" ht="15.75" thickBot="1" x14ac:dyDescent="0.25">
      <c r="B39" s="60" t="s">
        <v>189</v>
      </c>
      <c r="C39" s="60"/>
      <c r="D39" s="59">
        <v>0.48094845568546807</v>
      </c>
      <c r="E39" s="59">
        <v>0.10403511633016574</v>
      </c>
      <c r="F39" s="62">
        <v>50811.5</v>
      </c>
      <c r="G39" s="63">
        <v>1050.3817339203565</v>
      </c>
      <c r="H39" s="63"/>
      <c r="I39" s="113">
        <v>9.1557459728399959E-2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heetProtection algorithmName="SHA-512" hashValue="4t5F/KeBP/7JCICEvjqxk8+ptucs6zFFWT2yCN4S8Ey133RwJQWGXH6anPB4vDfaMDz/dz3K/lkEnJDV/EQXkw==" saltValue="Mnsb2LZIfwGlFAaoJ4Pd8Q==" spinCount="100000" sheet="1" objects="1" scenarios="1"/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pane="topRight"/>
      <selection pane="bottomLeft"/>
      <selection pane="bottomRight" activeCell="G8" sqref="G8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hidden="1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51" t="s">
        <v>174</v>
      </c>
      <c r="F1" s="150"/>
    </row>
    <row r="2" spans="1:43" ht="15.75" x14ac:dyDescent="0.25">
      <c r="E2" s="152" t="s">
        <v>210</v>
      </c>
      <c r="F2" s="150"/>
    </row>
    <row r="3" spans="1:43" ht="15.75" x14ac:dyDescent="0.25">
      <c r="E3" s="150" t="s">
        <v>182</v>
      </c>
      <c r="F3" s="150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153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161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">
        <v>373</v>
      </c>
      <c r="H10" s="51" t="s">
        <v>373</v>
      </c>
      <c r="I10" s="51" t="s">
        <v>373</v>
      </c>
      <c r="J10" s="51" t="s">
        <v>373</v>
      </c>
      <c r="K10" s="51" t="s">
        <v>373</v>
      </c>
      <c r="L10" s="51" t="s">
        <v>15</v>
      </c>
      <c r="M10" s="51" t="s">
        <v>373</v>
      </c>
      <c r="N10" s="51" t="s">
        <v>373</v>
      </c>
      <c r="O10" s="51" t="s">
        <v>59</v>
      </c>
      <c r="P10" s="51" t="s">
        <v>373</v>
      </c>
      <c r="Q10" s="51" t="s">
        <v>373</v>
      </c>
      <c r="R10" s="51" t="s">
        <v>373</v>
      </c>
      <c r="S10" s="51" t="s">
        <v>373</v>
      </c>
      <c r="T10" s="51" t="s">
        <v>373</v>
      </c>
      <c r="U10" s="51" t="s">
        <v>373</v>
      </c>
      <c r="V10" s="51" t="s">
        <v>373</v>
      </c>
      <c r="W10" s="51" t="s">
        <v>373</v>
      </c>
      <c r="X10" s="51" t="s">
        <v>373</v>
      </c>
      <c r="Y10" s="51" t="s">
        <v>373</v>
      </c>
      <c r="Z10" s="51" t="s">
        <v>373</v>
      </c>
      <c r="AA10" s="51" t="s">
        <v>373</v>
      </c>
      <c r="AB10" s="51" t="s">
        <v>373</v>
      </c>
      <c r="AC10" s="51" t="s">
        <v>373</v>
      </c>
      <c r="AD10" s="51" t="s">
        <v>373</v>
      </c>
      <c r="AE10" s="51" t="s">
        <v>373</v>
      </c>
      <c r="AF10" s="51" t="s">
        <v>373</v>
      </c>
      <c r="AG10" s="51" t="s">
        <v>373</v>
      </c>
      <c r="AH10" s="51" t="s">
        <v>373</v>
      </c>
      <c r="AI10" s="49" t="s">
        <v>15</v>
      </c>
      <c r="AK10" s="32">
        <f>COUNTIF(G10:AH10,"Yes")</f>
        <v>1</v>
      </c>
      <c r="AL10" s="32">
        <f>COUNTIF(G10:AH10,"No")</f>
        <v>0</v>
      </c>
      <c r="AM10" s="32">
        <f>COUNTIF(G10:AH10,"Partial")</f>
        <v>1</v>
      </c>
      <c r="AN10" s="32">
        <f>SUM(AK10:AM10)</f>
        <v>2</v>
      </c>
      <c r="AO10" s="56">
        <f>IFERROR(AK10/$AN10,0)</f>
        <v>0.5</v>
      </c>
      <c r="AP10" s="58">
        <f t="shared" ref="AP10:AQ10" si="0">IFERROR(AL10/$AN10,0)</f>
        <v>0</v>
      </c>
      <c r="AQ10" s="58">
        <f t="shared" si="0"/>
        <v>0.5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">
        <v>373</v>
      </c>
      <c r="H11" s="51" t="s">
        <v>15</v>
      </c>
      <c r="I11" s="51" t="s">
        <v>15</v>
      </c>
      <c r="J11" s="51" t="s">
        <v>59</v>
      </c>
      <c r="K11" s="51" t="s">
        <v>15</v>
      </c>
      <c r="L11" s="51" t="s">
        <v>373</v>
      </c>
      <c r="M11" s="51" t="s">
        <v>15</v>
      </c>
      <c r="N11" s="51" t="s">
        <v>15</v>
      </c>
      <c r="O11" s="51" t="s">
        <v>15</v>
      </c>
      <c r="P11" s="51" t="s">
        <v>15</v>
      </c>
      <c r="Q11" s="51" t="s">
        <v>15</v>
      </c>
      <c r="R11" s="51" t="s">
        <v>15</v>
      </c>
      <c r="S11" s="51" t="s">
        <v>15</v>
      </c>
      <c r="T11" s="51" t="s">
        <v>15</v>
      </c>
      <c r="U11" s="51" t="s">
        <v>15</v>
      </c>
      <c r="V11" s="51" t="s">
        <v>15</v>
      </c>
      <c r="W11" s="51" t="s">
        <v>15</v>
      </c>
      <c r="X11" s="51" t="s">
        <v>15</v>
      </c>
      <c r="Y11" s="51" t="s">
        <v>15</v>
      </c>
      <c r="Z11" s="51" t="s">
        <v>15</v>
      </c>
      <c r="AA11" s="51" t="s">
        <v>15</v>
      </c>
      <c r="AB11" s="51" t="s">
        <v>15</v>
      </c>
      <c r="AC11" s="51" t="s">
        <v>15</v>
      </c>
      <c r="AD11" s="51" t="s">
        <v>15</v>
      </c>
      <c r="AE11" s="51" t="s">
        <v>15</v>
      </c>
      <c r="AF11" s="51" t="s">
        <v>15</v>
      </c>
      <c r="AG11" s="51" t="s">
        <v>15</v>
      </c>
      <c r="AH11" s="51" t="s">
        <v>15</v>
      </c>
      <c r="AI11" s="49" t="s">
        <v>15</v>
      </c>
      <c r="AK11" s="32">
        <f t="shared" ref="AK11:AK74" si="1">COUNTIF(G11:AH11,"Yes")</f>
        <v>25</v>
      </c>
      <c r="AL11" s="32">
        <f t="shared" ref="AL11:AL74" si="2">COUNTIF(G11:AH11,"No")</f>
        <v>0</v>
      </c>
      <c r="AM11" s="32">
        <f t="shared" ref="AM11:AM74" si="3">COUNTIF(G11:AH11,"Partial")</f>
        <v>1</v>
      </c>
      <c r="AN11" s="32">
        <f t="shared" ref="AN11:AN74" si="4">SUM(AK11:AM11)</f>
        <v>26</v>
      </c>
      <c r="AO11" s="56">
        <f t="shared" ref="AO11:AO74" si="5">IFERROR(AK11/$AN11,0)</f>
        <v>0.96153846153846156</v>
      </c>
      <c r="AP11" s="58">
        <f t="shared" ref="AP11:AP74" si="6">IFERROR(AL11/$AN11,0)</f>
        <v>0</v>
      </c>
      <c r="AQ11" s="58">
        <f t="shared" ref="AQ11:AQ74" si="7">IFERROR(AM11/$AN11,0)</f>
        <v>3.8461538461538464E-2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">
        <v>15</v>
      </c>
      <c r="H12" s="51" t="s">
        <v>59</v>
      </c>
      <c r="I12" s="51" t="s">
        <v>15</v>
      </c>
      <c r="J12" s="51" t="s">
        <v>15</v>
      </c>
      <c r="K12" s="51" t="s">
        <v>15</v>
      </c>
      <c r="L12" s="51" t="s">
        <v>15</v>
      </c>
      <c r="M12" s="51" t="s">
        <v>15</v>
      </c>
      <c r="N12" s="51" t="s">
        <v>59</v>
      </c>
      <c r="O12" s="51" t="s">
        <v>15</v>
      </c>
      <c r="P12" s="51" t="s">
        <v>15</v>
      </c>
      <c r="Q12" s="51" t="s">
        <v>15</v>
      </c>
      <c r="R12" s="51" t="s">
        <v>15</v>
      </c>
      <c r="S12" s="51" t="s">
        <v>15</v>
      </c>
      <c r="T12" s="51" t="s">
        <v>59</v>
      </c>
      <c r="U12" s="51" t="s">
        <v>15</v>
      </c>
      <c r="V12" s="51" t="s">
        <v>59</v>
      </c>
      <c r="W12" s="51" t="s">
        <v>15</v>
      </c>
      <c r="X12" s="51" t="s">
        <v>15</v>
      </c>
      <c r="Y12" s="51" t="s">
        <v>15</v>
      </c>
      <c r="Z12" s="51" t="s">
        <v>15</v>
      </c>
      <c r="AA12" s="51" t="s">
        <v>15</v>
      </c>
      <c r="AB12" s="51" t="s">
        <v>15</v>
      </c>
      <c r="AC12" s="51" t="s">
        <v>15</v>
      </c>
      <c r="AD12" s="51" t="s">
        <v>15</v>
      </c>
      <c r="AE12" s="51" t="s">
        <v>15</v>
      </c>
      <c r="AF12" s="51" t="s">
        <v>15</v>
      </c>
      <c r="AG12" s="51" t="s">
        <v>15</v>
      </c>
      <c r="AH12" s="51" t="s">
        <v>15</v>
      </c>
      <c r="AI12" s="49" t="s">
        <v>15</v>
      </c>
      <c r="AK12" s="32">
        <f t="shared" si="1"/>
        <v>24</v>
      </c>
      <c r="AL12" s="32">
        <f t="shared" si="2"/>
        <v>0</v>
      </c>
      <c r="AM12" s="32">
        <f t="shared" si="3"/>
        <v>4</v>
      </c>
      <c r="AN12" s="32">
        <f t="shared" si="4"/>
        <v>28</v>
      </c>
      <c r="AO12" s="56">
        <f t="shared" si="5"/>
        <v>0.8571428571428571</v>
      </c>
      <c r="AP12" s="58">
        <f t="shared" si="6"/>
        <v>0</v>
      </c>
      <c r="AQ12" s="58">
        <f t="shared" si="7"/>
        <v>0.14285714285714285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">
        <v>373</v>
      </c>
      <c r="H13" s="51" t="s">
        <v>59</v>
      </c>
      <c r="I13" s="51" t="s">
        <v>373</v>
      </c>
      <c r="J13" s="51" t="s">
        <v>373</v>
      </c>
      <c r="K13" s="51" t="s">
        <v>15</v>
      </c>
      <c r="L13" s="51" t="s">
        <v>24</v>
      </c>
      <c r="M13" s="51" t="s">
        <v>373</v>
      </c>
      <c r="N13" s="51" t="s">
        <v>373</v>
      </c>
      <c r="O13" s="51" t="s">
        <v>373</v>
      </c>
      <c r="P13" s="51" t="s">
        <v>373</v>
      </c>
      <c r="Q13" s="51" t="s">
        <v>15</v>
      </c>
      <c r="R13" s="51" t="s">
        <v>373</v>
      </c>
      <c r="S13" s="51" t="s">
        <v>373</v>
      </c>
      <c r="T13" s="51" t="s">
        <v>373</v>
      </c>
      <c r="U13" s="51" t="s">
        <v>373</v>
      </c>
      <c r="V13" s="51" t="s">
        <v>15</v>
      </c>
      <c r="W13" s="51" t="s">
        <v>373</v>
      </c>
      <c r="X13" s="51" t="s">
        <v>373</v>
      </c>
      <c r="Y13" s="51" t="s">
        <v>373</v>
      </c>
      <c r="Z13" s="51" t="s">
        <v>15</v>
      </c>
      <c r="AA13" s="51" t="s">
        <v>373</v>
      </c>
      <c r="AB13" s="51" t="s">
        <v>373</v>
      </c>
      <c r="AC13" s="51" t="s">
        <v>15</v>
      </c>
      <c r="AD13" s="51" t="s">
        <v>373</v>
      </c>
      <c r="AE13" s="51" t="s">
        <v>373</v>
      </c>
      <c r="AF13" s="51" t="s">
        <v>373</v>
      </c>
      <c r="AG13" s="51" t="s">
        <v>373</v>
      </c>
      <c r="AH13" s="51" t="s">
        <v>373</v>
      </c>
      <c r="AI13" s="49" t="s">
        <v>15</v>
      </c>
      <c r="AK13" s="32">
        <f t="shared" si="1"/>
        <v>5</v>
      </c>
      <c r="AL13" s="32">
        <f t="shared" si="2"/>
        <v>1</v>
      </c>
      <c r="AM13" s="32">
        <f t="shared" si="3"/>
        <v>1</v>
      </c>
      <c r="AN13" s="32">
        <f t="shared" si="4"/>
        <v>7</v>
      </c>
      <c r="AO13" s="56">
        <f t="shared" si="5"/>
        <v>0.7142857142857143</v>
      </c>
      <c r="AP13" s="58">
        <f t="shared" si="6"/>
        <v>0.14285714285714285</v>
      </c>
      <c r="AQ13" s="58">
        <f t="shared" si="7"/>
        <v>0.14285714285714285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">
        <v>15</v>
      </c>
      <c r="H14" s="51" t="s">
        <v>59</v>
      </c>
      <c r="I14" s="51" t="s">
        <v>15</v>
      </c>
      <c r="J14" s="51" t="s">
        <v>373</v>
      </c>
      <c r="K14" s="51" t="s">
        <v>15</v>
      </c>
      <c r="L14" s="51" t="s">
        <v>15</v>
      </c>
      <c r="M14" s="51" t="s">
        <v>15</v>
      </c>
      <c r="N14" s="51" t="s">
        <v>373</v>
      </c>
      <c r="O14" s="51" t="s">
        <v>15</v>
      </c>
      <c r="P14" s="51" t="s">
        <v>15</v>
      </c>
      <c r="Q14" s="51" t="s">
        <v>15</v>
      </c>
      <c r="R14" s="51" t="s">
        <v>59</v>
      </c>
      <c r="S14" s="51" t="s">
        <v>59</v>
      </c>
      <c r="T14" s="51" t="s">
        <v>59</v>
      </c>
      <c r="U14" s="51" t="s">
        <v>59</v>
      </c>
      <c r="V14" s="51" t="s">
        <v>373</v>
      </c>
      <c r="W14" s="51" t="s">
        <v>15</v>
      </c>
      <c r="X14" s="51" t="s">
        <v>15</v>
      </c>
      <c r="Y14" s="51" t="s">
        <v>373</v>
      </c>
      <c r="Z14" s="51" t="s">
        <v>15</v>
      </c>
      <c r="AA14" s="51" t="s">
        <v>373</v>
      </c>
      <c r="AB14" s="51" t="s">
        <v>15</v>
      </c>
      <c r="AC14" s="51" t="s">
        <v>15</v>
      </c>
      <c r="AD14" s="51" t="s">
        <v>59</v>
      </c>
      <c r="AE14" s="51" t="s">
        <v>15</v>
      </c>
      <c r="AF14" s="51" t="s">
        <v>15</v>
      </c>
      <c r="AG14" s="51" t="s">
        <v>15</v>
      </c>
      <c r="AH14" s="51" t="s">
        <v>15</v>
      </c>
      <c r="AI14" s="49" t="s">
        <v>15</v>
      </c>
      <c r="AK14" s="32">
        <f t="shared" si="1"/>
        <v>17</v>
      </c>
      <c r="AL14" s="32">
        <f t="shared" si="2"/>
        <v>0</v>
      </c>
      <c r="AM14" s="32">
        <f t="shared" si="3"/>
        <v>6</v>
      </c>
      <c r="AN14" s="32">
        <f t="shared" si="4"/>
        <v>23</v>
      </c>
      <c r="AO14" s="56">
        <f t="shared" si="5"/>
        <v>0.73913043478260865</v>
      </c>
      <c r="AP14" s="58">
        <f t="shared" si="6"/>
        <v>0</v>
      </c>
      <c r="AQ14" s="58">
        <f t="shared" si="7"/>
        <v>0.2608695652173913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">
        <v>59</v>
      </c>
      <c r="H15" s="51" t="s">
        <v>59</v>
      </c>
      <c r="I15" s="51" t="s">
        <v>373</v>
      </c>
      <c r="J15" s="51" t="s">
        <v>373</v>
      </c>
      <c r="K15" s="51" t="s">
        <v>373</v>
      </c>
      <c r="L15" s="51" t="s">
        <v>24</v>
      </c>
      <c r="M15" s="51" t="s">
        <v>24</v>
      </c>
      <c r="N15" s="51" t="s">
        <v>373</v>
      </c>
      <c r="O15" s="51" t="s">
        <v>373</v>
      </c>
      <c r="P15" s="51" t="s">
        <v>24</v>
      </c>
      <c r="Q15" s="51" t="s">
        <v>373</v>
      </c>
      <c r="R15" s="51" t="s">
        <v>373</v>
      </c>
      <c r="S15" s="51" t="s">
        <v>24</v>
      </c>
      <c r="T15" s="51" t="s">
        <v>59</v>
      </c>
      <c r="U15" s="51" t="s">
        <v>24</v>
      </c>
      <c r="V15" s="51" t="s">
        <v>373</v>
      </c>
      <c r="W15" s="51" t="s">
        <v>373</v>
      </c>
      <c r="X15" s="51" t="s">
        <v>373</v>
      </c>
      <c r="Y15" s="51" t="s">
        <v>24</v>
      </c>
      <c r="Z15" s="51" t="s">
        <v>373</v>
      </c>
      <c r="AA15" s="51" t="s">
        <v>24</v>
      </c>
      <c r="AB15" s="51" t="s">
        <v>24</v>
      </c>
      <c r="AC15" s="51" t="s">
        <v>373</v>
      </c>
      <c r="AD15" s="51" t="s">
        <v>24</v>
      </c>
      <c r="AE15" s="51" t="s">
        <v>373</v>
      </c>
      <c r="AF15" s="51" t="s">
        <v>373</v>
      </c>
      <c r="AG15" s="51" t="s">
        <v>373</v>
      </c>
      <c r="AH15" s="51" t="s">
        <v>24</v>
      </c>
      <c r="AI15" s="49" t="s">
        <v>24</v>
      </c>
      <c r="AK15" s="32">
        <f t="shared" si="1"/>
        <v>0</v>
      </c>
      <c r="AL15" s="32">
        <f t="shared" si="2"/>
        <v>10</v>
      </c>
      <c r="AM15" s="32">
        <f t="shared" si="3"/>
        <v>3</v>
      </c>
      <c r="AN15" s="32">
        <f t="shared" si="4"/>
        <v>13</v>
      </c>
      <c r="AO15" s="58">
        <f t="shared" si="5"/>
        <v>0</v>
      </c>
      <c r="AP15" s="56">
        <f t="shared" si="6"/>
        <v>0.76923076923076927</v>
      </c>
      <c r="AQ15" s="58">
        <f t="shared" si="7"/>
        <v>0.23076923076923078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">
        <v>373</v>
      </c>
      <c r="H16" s="51" t="s">
        <v>373</v>
      </c>
      <c r="I16" s="51" t="s">
        <v>373</v>
      </c>
      <c r="J16" s="51" t="s">
        <v>373</v>
      </c>
      <c r="K16" s="51" t="s">
        <v>15</v>
      </c>
      <c r="L16" s="51" t="s">
        <v>373</v>
      </c>
      <c r="M16" s="51" t="s">
        <v>373</v>
      </c>
      <c r="N16" s="51" t="s">
        <v>373</v>
      </c>
      <c r="O16" s="51" t="s">
        <v>373</v>
      </c>
      <c r="P16" s="51" t="s">
        <v>15</v>
      </c>
      <c r="Q16" s="51" t="s">
        <v>373</v>
      </c>
      <c r="R16" s="51" t="s">
        <v>373</v>
      </c>
      <c r="S16" s="51" t="s">
        <v>373</v>
      </c>
      <c r="T16" s="51" t="s">
        <v>59</v>
      </c>
      <c r="U16" s="51" t="s">
        <v>15</v>
      </c>
      <c r="V16" s="51" t="s">
        <v>373</v>
      </c>
      <c r="W16" s="51" t="s">
        <v>24</v>
      </c>
      <c r="X16" s="51" t="s">
        <v>373</v>
      </c>
      <c r="Y16" s="51" t="s">
        <v>373</v>
      </c>
      <c r="Z16" s="51" t="s">
        <v>59</v>
      </c>
      <c r="AA16" s="51" t="s">
        <v>15</v>
      </c>
      <c r="AB16" s="51" t="s">
        <v>373</v>
      </c>
      <c r="AC16" s="51" t="s">
        <v>15</v>
      </c>
      <c r="AD16" s="51" t="s">
        <v>15</v>
      </c>
      <c r="AE16" s="51" t="s">
        <v>15</v>
      </c>
      <c r="AF16" s="51" t="s">
        <v>373</v>
      </c>
      <c r="AG16" s="51" t="s">
        <v>373</v>
      </c>
      <c r="AH16" s="51" t="s">
        <v>373</v>
      </c>
      <c r="AI16" s="49" t="s">
        <v>15</v>
      </c>
      <c r="AK16" s="32">
        <f t="shared" si="1"/>
        <v>7</v>
      </c>
      <c r="AL16" s="32">
        <f t="shared" si="2"/>
        <v>1</v>
      </c>
      <c r="AM16" s="32">
        <f t="shared" si="3"/>
        <v>2</v>
      </c>
      <c r="AN16" s="32">
        <f t="shared" si="4"/>
        <v>10</v>
      </c>
      <c r="AO16" s="56">
        <f t="shared" si="5"/>
        <v>0.7</v>
      </c>
      <c r="AP16" s="58">
        <f t="shared" si="6"/>
        <v>0.1</v>
      </c>
      <c r="AQ16" s="58">
        <f t="shared" si="7"/>
        <v>0.2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">
        <v>373</v>
      </c>
      <c r="H17" s="51" t="s">
        <v>15</v>
      </c>
      <c r="I17" s="51" t="s">
        <v>373</v>
      </c>
      <c r="J17" s="51" t="s">
        <v>373</v>
      </c>
      <c r="K17" s="51" t="s">
        <v>373</v>
      </c>
      <c r="L17" s="51" t="s">
        <v>15</v>
      </c>
      <c r="M17" s="51" t="s">
        <v>373</v>
      </c>
      <c r="N17" s="51" t="s">
        <v>373</v>
      </c>
      <c r="O17" s="51" t="s">
        <v>373</v>
      </c>
      <c r="P17" s="51" t="s">
        <v>373</v>
      </c>
      <c r="Q17" s="51" t="s">
        <v>373</v>
      </c>
      <c r="R17" s="51" t="s">
        <v>373</v>
      </c>
      <c r="S17" s="51" t="s">
        <v>373</v>
      </c>
      <c r="T17" s="51" t="s">
        <v>15</v>
      </c>
      <c r="U17" s="51" t="s">
        <v>373</v>
      </c>
      <c r="V17" s="51" t="s">
        <v>373</v>
      </c>
      <c r="W17" s="51" t="s">
        <v>373</v>
      </c>
      <c r="X17" s="51" t="s">
        <v>373</v>
      </c>
      <c r="Y17" s="51" t="s">
        <v>373</v>
      </c>
      <c r="Z17" s="51" t="s">
        <v>373</v>
      </c>
      <c r="AA17" s="51" t="s">
        <v>373</v>
      </c>
      <c r="AB17" s="51" t="s">
        <v>373</v>
      </c>
      <c r="AC17" s="51" t="s">
        <v>373</v>
      </c>
      <c r="AD17" s="51" t="s">
        <v>373</v>
      </c>
      <c r="AE17" s="51" t="s">
        <v>373</v>
      </c>
      <c r="AF17" s="51" t="s">
        <v>373</v>
      </c>
      <c r="AG17" s="51" t="s">
        <v>373</v>
      </c>
      <c r="AH17" s="51" t="s">
        <v>15</v>
      </c>
      <c r="AI17" s="49" t="s">
        <v>15</v>
      </c>
      <c r="AK17" s="32">
        <f t="shared" si="1"/>
        <v>4</v>
      </c>
      <c r="AL17" s="32">
        <f t="shared" si="2"/>
        <v>0</v>
      </c>
      <c r="AM17" s="32">
        <f t="shared" si="3"/>
        <v>0</v>
      </c>
      <c r="AN17" s="32">
        <f t="shared" si="4"/>
        <v>4</v>
      </c>
      <c r="AO17" s="56">
        <f t="shared" si="5"/>
        <v>1</v>
      </c>
      <c r="AP17" s="58">
        <f t="shared" si="6"/>
        <v>0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">
        <v>373</v>
      </c>
      <c r="H18" s="51" t="s">
        <v>373</v>
      </c>
      <c r="I18" s="51" t="s">
        <v>373</v>
      </c>
      <c r="J18" s="51" t="s">
        <v>15</v>
      </c>
      <c r="K18" s="51" t="s">
        <v>24</v>
      </c>
      <c r="L18" s="51" t="s">
        <v>373</v>
      </c>
      <c r="M18" s="51" t="s">
        <v>24</v>
      </c>
      <c r="N18" s="51" t="s">
        <v>373</v>
      </c>
      <c r="O18" s="51" t="s">
        <v>24</v>
      </c>
      <c r="P18" s="51" t="s">
        <v>373</v>
      </c>
      <c r="Q18" s="51" t="s">
        <v>373</v>
      </c>
      <c r="R18" s="51" t="s">
        <v>373</v>
      </c>
      <c r="S18" s="51" t="s">
        <v>373</v>
      </c>
      <c r="T18" s="51" t="s">
        <v>24</v>
      </c>
      <c r="U18" s="51" t="s">
        <v>15</v>
      </c>
      <c r="V18" s="51" t="s">
        <v>373</v>
      </c>
      <c r="W18" s="51" t="s">
        <v>373</v>
      </c>
      <c r="X18" s="51" t="s">
        <v>373</v>
      </c>
      <c r="Y18" s="51" t="s">
        <v>373</v>
      </c>
      <c r="Z18" s="51" t="s">
        <v>373</v>
      </c>
      <c r="AA18" s="51" t="s">
        <v>373</v>
      </c>
      <c r="AB18" s="51" t="s">
        <v>373</v>
      </c>
      <c r="AC18" s="51" t="s">
        <v>373</v>
      </c>
      <c r="AD18" s="51" t="s">
        <v>373</v>
      </c>
      <c r="AE18" s="51" t="s">
        <v>24</v>
      </c>
      <c r="AF18" s="51" t="s">
        <v>373</v>
      </c>
      <c r="AG18" s="51" t="s">
        <v>373</v>
      </c>
      <c r="AH18" s="51" t="s">
        <v>373</v>
      </c>
      <c r="AI18" s="49" t="s">
        <v>24</v>
      </c>
      <c r="AK18" s="32">
        <f t="shared" si="1"/>
        <v>2</v>
      </c>
      <c r="AL18" s="32">
        <f t="shared" si="2"/>
        <v>5</v>
      </c>
      <c r="AM18" s="32">
        <f t="shared" si="3"/>
        <v>0</v>
      </c>
      <c r="AN18" s="32">
        <f t="shared" si="4"/>
        <v>7</v>
      </c>
      <c r="AO18" s="58">
        <f t="shared" si="5"/>
        <v>0.2857142857142857</v>
      </c>
      <c r="AP18" s="56">
        <f t="shared" si="6"/>
        <v>0.7142857142857143</v>
      </c>
      <c r="AQ18" s="58">
        <f t="shared" si="7"/>
        <v>0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">
        <v>24</v>
      </c>
      <c r="H19" s="51" t="s">
        <v>59</v>
      </c>
      <c r="I19" s="51" t="s">
        <v>24</v>
      </c>
      <c r="J19" s="51" t="s">
        <v>373</v>
      </c>
      <c r="K19" s="51" t="s">
        <v>24</v>
      </c>
      <c r="L19" s="51" t="s">
        <v>24</v>
      </c>
      <c r="M19" s="51" t="s">
        <v>24</v>
      </c>
      <c r="N19" s="51" t="s">
        <v>24</v>
      </c>
      <c r="O19" s="51" t="s">
        <v>24</v>
      </c>
      <c r="P19" s="51" t="s">
        <v>24</v>
      </c>
      <c r="Q19" s="51" t="s">
        <v>373</v>
      </c>
      <c r="R19" s="51" t="s">
        <v>24</v>
      </c>
      <c r="S19" s="51" t="s">
        <v>24</v>
      </c>
      <c r="T19" s="51" t="s">
        <v>24</v>
      </c>
      <c r="U19" s="51" t="s">
        <v>24</v>
      </c>
      <c r="V19" s="51" t="s">
        <v>59</v>
      </c>
      <c r="W19" s="51" t="s">
        <v>15</v>
      </c>
      <c r="X19" s="51" t="s">
        <v>24</v>
      </c>
      <c r="Y19" s="51" t="s">
        <v>24</v>
      </c>
      <c r="Z19" s="51" t="s">
        <v>24</v>
      </c>
      <c r="AA19" s="51" t="s">
        <v>24</v>
      </c>
      <c r="AB19" s="51" t="s">
        <v>24</v>
      </c>
      <c r="AC19" s="51" t="s">
        <v>24</v>
      </c>
      <c r="AD19" s="51" t="s">
        <v>24</v>
      </c>
      <c r="AE19" s="51" t="s">
        <v>24</v>
      </c>
      <c r="AF19" s="51" t="s">
        <v>24</v>
      </c>
      <c r="AG19" s="51" t="s">
        <v>24</v>
      </c>
      <c r="AH19" s="51" t="s">
        <v>24</v>
      </c>
      <c r="AI19" s="49" t="s">
        <v>24</v>
      </c>
      <c r="AK19" s="32">
        <f t="shared" si="1"/>
        <v>1</v>
      </c>
      <c r="AL19" s="32">
        <f t="shared" si="2"/>
        <v>23</v>
      </c>
      <c r="AM19" s="32">
        <f t="shared" si="3"/>
        <v>2</v>
      </c>
      <c r="AN19" s="32">
        <f t="shared" si="4"/>
        <v>26</v>
      </c>
      <c r="AO19" s="58">
        <f t="shared" si="5"/>
        <v>3.8461538461538464E-2</v>
      </c>
      <c r="AP19" s="56">
        <f t="shared" si="6"/>
        <v>0.88461538461538458</v>
      </c>
      <c r="AQ19" s="58">
        <f t="shared" si="7"/>
        <v>7.6923076923076927E-2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">
        <v>373</v>
      </c>
      <c r="H20" s="51" t="s">
        <v>59</v>
      </c>
      <c r="I20" s="51" t="s">
        <v>373</v>
      </c>
      <c r="J20" s="51" t="s">
        <v>373</v>
      </c>
      <c r="K20" s="51" t="s">
        <v>373</v>
      </c>
      <c r="L20" s="51" t="s">
        <v>373</v>
      </c>
      <c r="M20" s="51" t="s">
        <v>373</v>
      </c>
      <c r="N20" s="51" t="s">
        <v>373</v>
      </c>
      <c r="O20" s="51" t="s">
        <v>373</v>
      </c>
      <c r="P20" s="51" t="s">
        <v>15</v>
      </c>
      <c r="Q20" s="51" t="s">
        <v>373</v>
      </c>
      <c r="R20" s="51" t="s">
        <v>373</v>
      </c>
      <c r="S20" s="51" t="s">
        <v>15</v>
      </c>
      <c r="T20" s="51" t="s">
        <v>373</v>
      </c>
      <c r="U20" s="51" t="s">
        <v>15</v>
      </c>
      <c r="V20" s="51" t="s">
        <v>373</v>
      </c>
      <c r="W20" s="51" t="s">
        <v>373</v>
      </c>
      <c r="X20" s="51" t="s">
        <v>373</v>
      </c>
      <c r="Y20" s="51" t="s">
        <v>24</v>
      </c>
      <c r="Z20" s="51" t="s">
        <v>373</v>
      </c>
      <c r="AA20" s="51" t="s">
        <v>373</v>
      </c>
      <c r="AB20" s="51" t="s">
        <v>15</v>
      </c>
      <c r="AC20" s="51" t="s">
        <v>373</v>
      </c>
      <c r="AD20" s="51" t="s">
        <v>373</v>
      </c>
      <c r="AE20" s="51" t="s">
        <v>373</v>
      </c>
      <c r="AF20" s="51" t="s">
        <v>373</v>
      </c>
      <c r="AG20" s="51" t="s">
        <v>373</v>
      </c>
      <c r="AH20" s="51" t="s">
        <v>373</v>
      </c>
      <c r="AI20" s="49" t="s">
        <v>15</v>
      </c>
      <c r="AK20" s="32">
        <f t="shared" si="1"/>
        <v>4</v>
      </c>
      <c r="AL20" s="32">
        <f t="shared" si="2"/>
        <v>1</v>
      </c>
      <c r="AM20" s="32">
        <f t="shared" si="3"/>
        <v>1</v>
      </c>
      <c r="AN20" s="32">
        <f t="shared" si="4"/>
        <v>6</v>
      </c>
      <c r="AO20" s="56">
        <f t="shared" si="5"/>
        <v>0.66666666666666663</v>
      </c>
      <c r="AP20" s="58">
        <f t="shared" si="6"/>
        <v>0.16666666666666666</v>
      </c>
      <c r="AQ20" s="58">
        <f t="shared" si="7"/>
        <v>0.16666666666666666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">
        <v>15</v>
      </c>
      <c r="H21" s="51" t="s">
        <v>59</v>
      </c>
      <c r="I21" s="51" t="s">
        <v>15</v>
      </c>
      <c r="J21" s="51" t="s">
        <v>373</v>
      </c>
      <c r="K21" s="51" t="s">
        <v>15</v>
      </c>
      <c r="L21" s="51" t="s">
        <v>15</v>
      </c>
      <c r="M21" s="51" t="s">
        <v>15</v>
      </c>
      <c r="N21" s="51" t="s">
        <v>373</v>
      </c>
      <c r="O21" s="51" t="s">
        <v>15</v>
      </c>
      <c r="P21" s="51" t="s">
        <v>15</v>
      </c>
      <c r="Q21" s="51" t="s">
        <v>15</v>
      </c>
      <c r="R21" s="51" t="s">
        <v>24</v>
      </c>
      <c r="S21" s="51" t="s">
        <v>15</v>
      </c>
      <c r="T21" s="51" t="s">
        <v>15</v>
      </c>
      <c r="U21" s="51" t="s">
        <v>15</v>
      </c>
      <c r="V21" s="51" t="s">
        <v>15</v>
      </c>
      <c r="W21" s="51" t="s">
        <v>373</v>
      </c>
      <c r="X21" s="51" t="s">
        <v>24</v>
      </c>
      <c r="Y21" s="51" t="s">
        <v>15</v>
      </c>
      <c r="Z21" s="51" t="s">
        <v>15</v>
      </c>
      <c r="AA21" s="51" t="s">
        <v>373</v>
      </c>
      <c r="AB21" s="51" t="s">
        <v>15</v>
      </c>
      <c r="AC21" s="51" t="s">
        <v>15</v>
      </c>
      <c r="AD21" s="51" t="s">
        <v>15</v>
      </c>
      <c r="AE21" s="51" t="s">
        <v>15</v>
      </c>
      <c r="AF21" s="51" t="s">
        <v>15</v>
      </c>
      <c r="AG21" s="51" t="s">
        <v>373</v>
      </c>
      <c r="AH21" s="51" t="s">
        <v>15</v>
      </c>
      <c r="AI21" s="49" t="s">
        <v>15</v>
      </c>
      <c r="AK21" s="32">
        <f t="shared" si="1"/>
        <v>20</v>
      </c>
      <c r="AL21" s="32">
        <f t="shared" si="2"/>
        <v>2</v>
      </c>
      <c r="AM21" s="32">
        <f t="shared" si="3"/>
        <v>1</v>
      </c>
      <c r="AN21" s="32">
        <f t="shared" si="4"/>
        <v>23</v>
      </c>
      <c r="AO21" s="56">
        <f t="shared" si="5"/>
        <v>0.86956521739130432</v>
      </c>
      <c r="AP21" s="58">
        <f t="shared" si="6"/>
        <v>8.6956521739130432E-2</v>
      </c>
      <c r="AQ21" s="58">
        <f t="shared" si="7"/>
        <v>4.3478260869565216E-2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">
        <v>373</v>
      </c>
      <c r="H22" s="51" t="s">
        <v>15</v>
      </c>
      <c r="I22" s="51" t="s">
        <v>373</v>
      </c>
      <c r="J22" s="51" t="s">
        <v>373</v>
      </c>
      <c r="K22" s="51" t="s">
        <v>373</v>
      </c>
      <c r="L22" s="51" t="s">
        <v>373</v>
      </c>
      <c r="M22" s="51" t="s">
        <v>373</v>
      </c>
      <c r="N22" s="51" t="s">
        <v>373</v>
      </c>
      <c r="O22" s="51" t="s">
        <v>373</v>
      </c>
      <c r="P22" s="51" t="s">
        <v>373</v>
      </c>
      <c r="Q22" s="51" t="s">
        <v>373</v>
      </c>
      <c r="R22" s="51" t="s">
        <v>24</v>
      </c>
      <c r="S22" s="51" t="s">
        <v>24</v>
      </c>
      <c r="T22" s="51" t="s">
        <v>24</v>
      </c>
      <c r="U22" s="51" t="s">
        <v>15</v>
      </c>
      <c r="V22" s="51" t="s">
        <v>373</v>
      </c>
      <c r="W22" s="51" t="s">
        <v>373</v>
      </c>
      <c r="X22" s="51" t="s">
        <v>373</v>
      </c>
      <c r="Y22" s="51" t="s">
        <v>373</v>
      </c>
      <c r="Z22" s="51" t="s">
        <v>373</v>
      </c>
      <c r="AA22" s="51" t="s">
        <v>373</v>
      </c>
      <c r="AB22" s="51" t="s">
        <v>373</v>
      </c>
      <c r="AC22" s="51" t="s">
        <v>373</v>
      </c>
      <c r="AD22" s="51" t="s">
        <v>24</v>
      </c>
      <c r="AE22" s="51" t="s">
        <v>373</v>
      </c>
      <c r="AF22" s="51" t="s">
        <v>373</v>
      </c>
      <c r="AG22" s="51" t="s">
        <v>15</v>
      </c>
      <c r="AH22" s="51" t="s">
        <v>373</v>
      </c>
      <c r="AI22" s="49" t="s">
        <v>24</v>
      </c>
      <c r="AK22" s="32">
        <f t="shared" si="1"/>
        <v>3</v>
      </c>
      <c r="AL22" s="32">
        <f t="shared" si="2"/>
        <v>4</v>
      </c>
      <c r="AM22" s="32">
        <f t="shared" si="3"/>
        <v>0</v>
      </c>
      <c r="AN22" s="32">
        <f t="shared" si="4"/>
        <v>7</v>
      </c>
      <c r="AO22" s="58">
        <f t="shared" si="5"/>
        <v>0.42857142857142855</v>
      </c>
      <c r="AP22" s="56">
        <f t="shared" si="6"/>
        <v>0.5714285714285714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">
        <v>373</v>
      </c>
      <c r="H23" s="51" t="s">
        <v>15</v>
      </c>
      <c r="I23" s="51" t="s">
        <v>373</v>
      </c>
      <c r="J23" s="51" t="s">
        <v>373</v>
      </c>
      <c r="K23" s="51" t="s">
        <v>373</v>
      </c>
      <c r="L23" s="51" t="s">
        <v>373</v>
      </c>
      <c r="M23" s="51" t="s">
        <v>373</v>
      </c>
      <c r="N23" s="51" t="s">
        <v>373</v>
      </c>
      <c r="O23" s="51" t="s">
        <v>373</v>
      </c>
      <c r="P23" s="51" t="s">
        <v>373</v>
      </c>
      <c r="Q23" s="51" t="s">
        <v>373</v>
      </c>
      <c r="R23" s="51" t="s">
        <v>373</v>
      </c>
      <c r="S23" s="51" t="s">
        <v>373</v>
      </c>
      <c r="T23" s="51" t="s">
        <v>24</v>
      </c>
      <c r="U23" s="51" t="s">
        <v>373</v>
      </c>
      <c r="V23" s="51" t="s">
        <v>373</v>
      </c>
      <c r="W23" s="51" t="s">
        <v>373</v>
      </c>
      <c r="X23" s="51" t="s">
        <v>373</v>
      </c>
      <c r="Y23" s="51" t="s">
        <v>373</v>
      </c>
      <c r="Z23" s="51" t="s">
        <v>373</v>
      </c>
      <c r="AA23" s="51" t="s">
        <v>373</v>
      </c>
      <c r="AB23" s="51" t="s">
        <v>373</v>
      </c>
      <c r="AC23" s="51" t="s">
        <v>24</v>
      </c>
      <c r="AD23" s="51" t="s">
        <v>373</v>
      </c>
      <c r="AE23" s="51" t="s">
        <v>373</v>
      </c>
      <c r="AF23" s="51" t="s">
        <v>373</v>
      </c>
      <c r="AG23" s="51" t="s">
        <v>15</v>
      </c>
      <c r="AH23" s="51" t="s">
        <v>24</v>
      </c>
      <c r="AI23" s="49" t="s">
        <v>24</v>
      </c>
      <c r="AK23" s="32">
        <f t="shared" si="1"/>
        <v>2</v>
      </c>
      <c r="AL23" s="32">
        <f t="shared" si="2"/>
        <v>3</v>
      </c>
      <c r="AM23" s="32">
        <f t="shared" si="3"/>
        <v>0</v>
      </c>
      <c r="AN23" s="32">
        <f t="shared" si="4"/>
        <v>5</v>
      </c>
      <c r="AO23" s="58">
        <f t="shared" si="5"/>
        <v>0.4</v>
      </c>
      <c r="AP23" s="56">
        <f t="shared" si="6"/>
        <v>0.6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">
        <v>373</v>
      </c>
      <c r="H24" s="51" t="s">
        <v>373</v>
      </c>
      <c r="I24" s="51" t="s">
        <v>373</v>
      </c>
      <c r="J24" s="51" t="s">
        <v>373</v>
      </c>
      <c r="K24" s="51" t="s">
        <v>373</v>
      </c>
      <c r="L24" s="51" t="s">
        <v>373</v>
      </c>
      <c r="M24" s="51" t="s">
        <v>373</v>
      </c>
      <c r="N24" s="51" t="s">
        <v>373</v>
      </c>
      <c r="O24" s="51" t="s">
        <v>373</v>
      </c>
      <c r="P24" s="51" t="s">
        <v>373</v>
      </c>
      <c r="Q24" s="51" t="s">
        <v>373</v>
      </c>
      <c r="R24" s="51" t="s">
        <v>373</v>
      </c>
      <c r="S24" s="51" t="s">
        <v>373</v>
      </c>
      <c r="T24" s="51" t="s">
        <v>24</v>
      </c>
      <c r="U24" s="51" t="s">
        <v>373</v>
      </c>
      <c r="V24" s="51" t="s">
        <v>373</v>
      </c>
      <c r="W24" s="51" t="s">
        <v>373</v>
      </c>
      <c r="X24" s="51" t="s">
        <v>373</v>
      </c>
      <c r="Y24" s="51" t="s">
        <v>373</v>
      </c>
      <c r="Z24" s="51" t="s">
        <v>24</v>
      </c>
      <c r="AA24" s="51" t="s">
        <v>373</v>
      </c>
      <c r="AB24" s="51" t="s">
        <v>373</v>
      </c>
      <c r="AC24" s="51" t="s">
        <v>373</v>
      </c>
      <c r="AD24" s="51" t="s">
        <v>373</v>
      </c>
      <c r="AE24" s="51" t="s">
        <v>373</v>
      </c>
      <c r="AF24" s="51" t="s">
        <v>15</v>
      </c>
      <c r="AG24" s="51" t="s">
        <v>15</v>
      </c>
      <c r="AH24" s="51" t="s">
        <v>373</v>
      </c>
      <c r="AI24" s="49" t="s">
        <v>15</v>
      </c>
      <c r="AK24" s="32">
        <f t="shared" si="1"/>
        <v>2</v>
      </c>
      <c r="AL24" s="32">
        <f t="shared" si="2"/>
        <v>2</v>
      </c>
      <c r="AM24" s="32">
        <f t="shared" si="3"/>
        <v>0</v>
      </c>
      <c r="AN24" s="32">
        <f t="shared" si="4"/>
        <v>4</v>
      </c>
      <c r="AO24" s="56">
        <f t="shared" si="5"/>
        <v>0.5</v>
      </c>
      <c r="AP24" s="58">
        <f t="shared" si="6"/>
        <v>0.5</v>
      </c>
      <c r="AQ24" s="58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">
        <v>373</v>
      </c>
      <c r="H25" s="51" t="s">
        <v>373</v>
      </c>
      <c r="I25" s="51" t="s">
        <v>373</v>
      </c>
      <c r="J25" s="51" t="s">
        <v>373</v>
      </c>
      <c r="K25" s="51" t="s">
        <v>24</v>
      </c>
      <c r="L25" s="51" t="s">
        <v>373</v>
      </c>
      <c r="M25" s="51" t="s">
        <v>24</v>
      </c>
      <c r="N25" s="51" t="s">
        <v>373</v>
      </c>
      <c r="O25" s="51" t="s">
        <v>373</v>
      </c>
      <c r="P25" s="51" t="s">
        <v>373</v>
      </c>
      <c r="Q25" s="51" t="s">
        <v>373</v>
      </c>
      <c r="R25" s="51" t="s">
        <v>373</v>
      </c>
      <c r="S25" s="51" t="s">
        <v>373</v>
      </c>
      <c r="T25" s="51" t="s">
        <v>373</v>
      </c>
      <c r="U25" s="51" t="s">
        <v>15</v>
      </c>
      <c r="V25" s="51" t="s">
        <v>373</v>
      </c>
      <c r="W25" s="51" t="s">
        <v>373</v>
      </c>
      <c r="X25" s="51" t="s">
        <v>373</v>
      </c>
      <c r="Y25" s="51" t="s">
        <v>373</v>
      </c>
      <c r="Z25" s="51" t="s">
        <v>373</v>
      </c>
      <c r="AA25" s="51" t="s">
        <v>373</v>
      </c>
      <c r="AB25" s="51" t="s">
        <v>373</v>
      </c>
      <c r="AC25" s="51" t="s">
        <v>15</v>
      </c>
      <c r="AD25" s="51" t="s">
        <v>373</v>
      </c>
      <c r="AE25" s="51" t="s">
        <v>373</v>
      </c>
      <c r="AF25" s="51" t="s">
        <v>373</v>
      </c>
      <c r="AG25" s="51" t="s">
        <v>373</v>
      </c>
      <c r="AH25" s="51" t="s">
        <v>373</v>
      </c>
      <c r="AI25" s="49" t="s">
        <v>15</v>
      </c>
      <c r="AK25" s="32">
        <f t="shared" si="1"/>
        <v>2</v>
      </c>
      <c r="AL25" s="32">
        <f t="shared" si="2"/>
        <v>2</v>
      </c>
      <c r="AM25" s="32">
        <f t="shared" si="3"/>
        <v>0</v>
      </c>
      <c r="AN25" s="32">
        <f t="shared" si="4"/>
        <v>4</v>
      </c>
      <c r="AO25" s="56">
        <f t="shared" si="5"/>
        <v>0.5</v>
      </c>
      <c r="AP25" s="58">
        <f t="shared" si="6"/>
        <v>0.5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">
        <v>373</v>
      </c>
      <c r="H26" s="51" t="s">
        <v>373</v>
      </c>
      <c r="I26" s="51" t="s">
        <v>373</v>
      </c>
      <c r="J26" s="51" t="s">
        <v>373</v>
      </c>
      <c r="K26" s="51" t="s">
        <v>373</v>
      </c>
      <c r="L26" s="51" t="s">
        <v>373</v>
      </c>
      <c r="M26" s="51" t="s">
        <v>373</v>
      </c>
      <c r="N26" s="51" t="s">
        <v>373</v>
      </c>
      <c r="O26" s="51" t="s">
        <v>373</v>
      </c>
      <c r="P26" s="51" t="s">
        <v>373</v>
      </c>
      <c r="Q26" s="51" t="s">
        <v>373</v>
      </c>
      <c r="R26" s="51" t="s">
        <v>373</v>
      </c>
      <c r="S26" s="51" t="s">
        <v>373</v>
      </c>
      <c r="T26" s="51" t="s">
        <v>373</v>
      </c>
      <c r="U26" s="51" t="s">
        <v>373</v>
      </c>
      <c r="V26" s="51" t="s">
        <v>373</v>
      </c>
      <c r="W26" s="51" t="s">
        <v>373</v>
      </c>
      <c r="X26" s="51" t="s">
        <v>373</v>
      </c>
      <c r="Y26" s="51" t="s">
        <v>373</v>
      </c>
      <c r="Z26" s="51" t="s">
        <v>373</v>
      </c>
      <c r="AA26" s="51" t="s">
        <v>373</v>
      </c>
      <c r="AB26" s="51" t="s">
        <v>373</v>
      </c>
      <c r="AC26" s="51" t="s">
        <v>373</v>
      </c>
      <c r="AD26" s="51" t="s">
        <v>373</v>
      </c>
      <c r="AE26" s="51" t="s">
        <v>373</v>
      </c>
      <c r="AF26" s="51" t="s">
        <v>373</v>
      </c>
      <c r="AG26" s="51" t="s">
        <v>373</v>
      </c>
      <c r="AH26" s="51" t="s">
        <v>373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">
        <v>373</v>
      </c>
      <c r="H27" s="51" t="s">
        <v>373</v>
      </c>
      <c r="I27" s="51" t="s">
        <v>373</v>
      </c>
      <c r="J27" s="51" t="s">
        <v>373</v>
      </c>
      <c r="K27" s="51" t="s">
        <v>373</v>
      </c>
      <c r="L27" s="51" t="s">
        <v>373</v>
      </c>
      <c r="M27" s="51" t="s">
        <v>373</v>
      </c>
      <c r="N27" s="51" t="s">
        <v>373</v>
      </c>
      <c r="O27" s="51" t="s">
        <v>373</v>
      </c>
      <c r="P27" s="51" t="s">
        <v>373</v>
      </c>
      <c r="Q27" s="51" t="s">
        <v>373</v>
      </c>
      <c r="R27" s="51" t="s">
        <v>373</v>
      </c>
      <c r="S27" s="51" t="s">
        <v>373</v>
      </c>
      <c r="T27" s="51" t="s">
        <v>373</v>
      </c>
      <c r="U27" s="51" t="s">
        <v>24</v>
      </c>
      <c r="V27" s="51" t="s">
        <v>373</v>
      </c>
      <c r="W27" s="51" t="s">
        <v>59</v>
      </c>
      <c r="X27" s="51" t="s">
        <v>373</v>
      </c>
      <c r="Y27" s="51" t="s">
        <v>15</v>
      </c>
      <c r="Z27" s="51" t="s">
        <v>373</v>
      </c>
      <c r="AA27" s="51" t="s">
        <v>15</v>
      </c>
      <c r="AB27" s="51" t="s">
        <v>59</v>
      </c>
      <c r="AC27" s="51" t="s">
        <v>373</v>
      </c>
      <c r="AD27" s="51" t="s">
        <v>59</v>
      </c>
      <c r="AE27" s="51" t="s">
        <v>373</v>
      </c>
      <c r="AF27" s="51" t="s">
        <v>373</v>
      </c>
      <c r="AG27" s="51" t="s">
        <v>373</v>
      </c>
      <c r="AH27" s="51" t="s">
        <v>373</v>
      </c>
      <c r="AI27" s="49" t="s">
        <v>59</v>
      </c>
      <c r="AK27" s="32">
        <f t="shared" si="1"/>
        <v>2</v>
      </c>
      <c r="AL27" s="32">
        <f t="shared" si="2"/>
        <v>1</v>
      </c>
      <c r="AM27" s="32">
        <f t="shared" si="3"/>
        <v>3</v>
      </c>
      <c r="AN27" s="32">
        <f t="shared" si="4"/>
        <v>6</v>
      </c>
      <c r="AO27" s="58">
        <f t="shared" si="5"/>
        <v>0.33333333333333331</v>
      </c>
      <c r="AP27" s="58">
        <f t="shared" si="6"/>
        <v>0.16666666666666666</v>
      </c>
      <c r="AQ27" s="56">
        <f t="shared" si="7"/>
        <v>0.5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">
        <v>15</v>
      </c>
      <c r="H28" s="51" t="s">
        <v>59</v>
      </c>
      <c r="I28" s="51" t="s">
        <v>373</v>
      </c>
      <c r="J28" s="51" t="s">
        <v>373</v>
      </c>
      <c r="K28" s="51" t="s">
        <v>15</v>
      </c>
      <c r="L28" s="51" t="s">
        <v>373</v>
      </c>
      <c r="M28" s="51" t="s">
        <v>373</v>
      </c>
      <c r="N28" s="51" t="s">
        <v>15</v>
      </c>
      <c r="O28" s="51" t="s">
        <v>373</v>
      </c>
      <c r="P28" s="51" t="s">
        <v>373</v>
      </c>
      <c r="Q28" s="51" t="s">
        <v>373</v>
      </c>
      <c r="R28" s="51" t="s">
        <v>373</v>
      </c>
      <c r="S28" s="51" t="s">
        <v>373</v>
      </c>
      <c r="T28" s="51" t="s">
        <v>373</v>
      </c>
      <c r="U28" s="51" t="s">
        <v>373</v>
      </c>
      <c r="V28" s="51" t="s">
        <v>15</v>
      </c>
      <c r="W28" s="51" t="s">
        <v>373</v>
      </c>
      <c r="X28" s="51" t="s">
        <v>373</v>
      </c>
      <c r="Y28" s="51" t="s">
        <v>373</v>
      </c>
      <c r="Z28" s="51" t="s">
        <v>373</v>
      </c>
      <c r="AA28" s="51" t="s">
        <v>373</v>
      </c>
      <c r="AB28" s="51" t="s">
        <v>373</v>
      </c>
      <c r="AC28" s="51" t="s">
        <v>373</v>
      </c>
      <c r="AD28" s="51" t="s">
        <v>373</v>
      </c>
      <c r="AE28" s="51" t="s">
        <v>373</v>
      </c>
      <c r="AF28" s="51" t="s">
        <v>15</v>
      </c>
      <c r="AG28" s="51" t="s">
        <v>373</v>
      </c>
      <c r="AH28" s="51" t="s">
        <v>373</v>
      </c>
      <c r="AI28" s="49" t="s">
        <v>15</v>
      </c>
      <c r="AK28" s="32">
        <f t="shared" si="1"/>
        <v>5</v>
      </c>
      <c r="AL28" s="32">
        <f t="shared" si="2"/>
        <v>0</v>
      </c>
      <c r="AM28" s="32">
        <f t="shared" si="3"/>
        <v>1</v>
      </c>
      <c r="AN28" s="32">
        <f t="shared" si="4"/>
        <v>6</v>
      </c>
      <c r="AO28" s="56">
        <f t="shared" si="5"/>
        <v>0.83333333333333337</v>
      </c>
      <c r="AP28" s="58">
        <f t="shared" si="6"/>
        <v>0</v>
      </c>
      <c r="AQ28" s="58">
        <f t="shared" si="7"/>
        <v>0.16666666666666666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">
        <v>373</v>
      </c>
      <c r="H29" s="51" t="s">
        <v>15</v>
      </c>
      <c r="I29" s="51" t="s">
        <v>373</v>
      </c>
      <c r="J29" s="51" t="s">
        <v>373</v>
      </c>
      <c r="K29" s="51" t="s">
        <v>373</v>
      </c>
      <c r="L29" s="51" t="s">
        <v>59</v>
      </c>
      <c r="M29" s="51" t="s">
        <v>373</v>
      </c>
      <c r="N29" s="51" t="s">
        <v>373</v>
      </c>
      <c r="O29" s="51" t="s">
        <v>15</v>
      </c>
      <c r="P29" s="51" t="s">
        <v>15</v>
      </c>
      <c r="Q29" s="51" t="s">
        <v>15</v>
      </c>
      <c r="R29" s="51" t="s">
        <v>59</v>
      </c>
      <c r="S29" s="51" t="s">
        <v>373</v>
      </c>
      <c r="T29" s="51" t="s">
        <v>15</v>
      </c>
      <c r="U29" s="51" t="s">
        <v>15</v>
      </c>
      <c r="V29" s="51" t="s">
        <v>373</v>
      </c>
      <c r="W29" s="51" t="s">
        <v>373</v>
      </c>
      <c r="X29" s="51" t="s">
        <v>59</v>
      </c>
      <c r="Y29" s="51" t="s">
        <v>373</v>
      </c>
      <c r="Z29" s="51" t="s">
        <v>59</v>
      </c>
      <c r="AA29" s="51" t="s">
        <v>373</v>
      </c>
      <c r="AB29" s="51" t="s">
        <v>373</v>
      </c>
      <c r="AC29" s="51" t="s">
        <v>15</v>
      </c>
      <c r="AD29" s="51" t="s">
        <v>373</v>
      </c>
      <c r="AE29" s="51" t="s">
        <v>373</v>
      </c>
      <c r="AF29" s="51" t="s">
        <v>373</v>
      </c>
      <c r="AG29" s="51" t="s">
        <v>373</v>
      </c>
      <c r="AH29" s="51" t="s">
        <v>15</v>
      </c>
      <c r="AI29" s="49" t="s">
        <v>15</v>
      </c>
      <c r="AK29" s="32">
        <f t="shared" si="1"/>
        <v>8</v>
      </c>
      <c r="AL29" s="32">
        <f t="shared" si="2"/>
        <v>0</v>
      </c>
      <c r="AM29" s="32">
        <f t="shared" si="3"/>
        <v>4</v>
      </c>
      <c r="AN29" s="32">
        <f t="shared" si="4"/>
        <v>12</v>
      </c>
      <c r="AO29" s="56">
        <f t="shared" si="5"/>
        <v>0.66666666666666663</v>
      </c>
      <c r="AP29" s="58">
        <f t="shared" si="6"/>
        <v>0</v>
      </c>
      <c r="AQ29" s="58">
        <f t="shared" si="7"/>
        <v>0.33333333333333331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">
        <v>373</v>
      </c>
      <c r="H30" s="51" t="s">
        <v>59</v>
      </c>
      <c r="I30" s="51" t="s">
        <v>373</v>
      </c>
      <c r="J30" s="51" t="s">
        <v>373</v>
      </c>
      <c r="K30" s="51" t="s">
        <v>15</v>
      </c>
      <c r="L30" s="51" t="s">
        <v>373</v>
      </c>
      <c r="M30" s="51" t="s">
        <v>373</v>
      </c>
      <c r="N30" s="51" t="s">
        <v>373</v>
      </c>
      <c r="O30" s="51" t="s">
        <v>15</v>
      </c>
      <c r="P30" s="51" t="s">
        <v>373</v>
      </c>
      <c r="Q30" s="51" t="s">
        <v>15</v>
      </c>
      <c r="R30" s="51" t="s">
        <v>373</v>
      </c>
      <c r="S30" s="51" t="s">
        <v>373</v>
      </c>
      <c r="T30" s="51" t="s">
        <v>373</v>
      </c>
      <c r="U30" s="51" t="s">
        <v>59</v>
      </c>
      <c r="V30" s="51" t="s">
        <v>24</v>
      </c>
      <c r="W30" s="51" t="s">
        <v>373</v>
      </c>
      <c r="X30" s="51" t="s">
        <v>15</v>
      </c>
      <c r="Y30" s="51" t="s">
        <v>373</v>
      </c>
      <c r="Z30" s="51" t="s">
        <v>373</v>
      </c>
      <c r="AA30" s="51" t="s">
        <v>373</v>
      </c>
      <c r="AB30" s="51" t="s">
        <v>373</v>
      </c>
      <c r="AC30" s="51" t="s">
        <v>15</v>
      </c>
      <c r="AD30" s="51" t="s">
        <v>373</v>
      </c>
      <c r="AE30" s="51" t="s">
        <v>373</v>
      </c>
      <c r="AF30" s="51" t="s">
        <v>373</v>
      </c>
      <c r="AG30" s="51" t="s">
        <v>373</v>
      </c>
      <c r="AH30" s="51" t="s">
        <v>15</v>
      </c>
      <c r="AI30" s="49" t="s">
        <v>15</v>
      </c>
      <c r="AK30" s="32">
        <f t="shared" si="1"/>
        <v>6</v>
      </c>
      <c r="AL30" s="32">
        <f t="shared" si="2"/>
        <v>1</v>
      </c>
      <c r="AM30" s="32">
        <f t="shared" si="3"/>
        <v>2</v>
      </c>
      <c r="AN30" s="32">
        <f t="shared" si="4"/>
        <v>9</v>
      </c>
      <c r="AO30" s="56">
        <f t="shared" si="5"/>
        <v>0.66666666666666663</v>
      </c>
      <c r="AP30" s="58">
        <f t="shared" si="6"/>
        <v>0.1111111111111111</v>
      </c>
      <c r="AQ30" s="58">
        <f t="shared" si="7"/>
        <v>0.22222222222222221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">
        <v>373</v>
      </c>
      <c r="H31" s="51" t="s">
        <v>373</v>
      </c>
      <c r="I31" s="51" t="s">
        <v>15</v>
      </c>
      <c r="J31" s="51" t="s">
        <v>59</v>
      </c>
      <c r="K31" s="51" t="s">
        <v>373</v>
      </c>
      <c r="L31" s="51" t="s">
        <v>373</v>
      </c>
      <c r="M31" s="51" t="s">
        <v>59</v>
      </c>
      <c r="N31" s="51" t="s">
        <v>59</v>
      </c>
      <c r="O31" s="51" t="s">
        <v>15</v>
      </c>
      <c r="P31" s="51" t="s">
        <v>59</v>
      </c>
      <c r="Q31" s="51" t="s">
        <v>59</v>
      </c>
      <c r="R31" s="51" t="s">
        <v>59</v>
      </c>
      <c r="S31" s="51" t="s">
        <v>59</v>
      </c>
      <c r="T31" s="51" t="s">
        <v>59</v>
      </c>
      <c r="U31" s="51" t="s">
        <v>15</v>
      </c>
      <c r="V31" s="51" t="s">
        <v>24</v>
      </c>
      <c r="W31" s="51" t="s">
        <v>59</v>
      </c>
      <c r="X31" s="51" t="s">
        <v>373</v>
      </c>
      <c r="Y31" s="51" t="s">
        <v>59</v>
      </c>
      <c r="Z31" s="51" t="s">
        <v>373</v>
      </c>
      <c r="AA31" s="51" t="s">
        <v>59</v>
      </c>
      <c r="AB31" s="51" t="s">
        <v>373</v>
      </c>
      <c r="AC31" s="51" t="s">
        <v>373</v>
      </c>
      <c r="AD31" s="51" t="s">
        <v>373</v>
      </c>
      <c r="AE31" s="51" t="s">
        <v>59</v>
      </c>
      <c r="AF31" s="51" t="s">
        <v>373</v>
      </c>
      <c r="AG31" s="51" t="s">
        <v>373</v>
      </c>
      <c r="AH31" s="51" t="s">
        <v>373</v>
      </c>
      <c r="AI31" s="49" t="s">
        <v>59</v>
      </c>
      <c r="AK31" s="32">
        <f t="shared" si="1"/>
        <v>3</v>
      </c>
      <c r="AL31" s="32">
        <f t="shared" si="2"/>
        <v>1</v>
      </c>
      <c r="AM31" s="32">
        <f t="shared" si="3"/>
        <v>12</v>
      </c>
      <c r="AN31" s="32">
        <f t="shared" si="4"/>
        <v>16</v>
      </c>
      <c r="AO31" s="58">
        <f t="shared" si="5"/>
        <v>0.1875</v>
      </c>
      <c r="AP31" s="58">
        <f t="shared" si="6"/>
        <v>6.25E-2</v>
      </c>
      <c r="AQ31" s="56">
        <f t="shared" si="7"/>
        <v>0.75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">
        <v>373</v>
      </c>
      <c r="H32" s="51" t="s">
        <v>59</v>
      </c>
      <c r="I32" s="51" t="s">
        <v>373</v>
      </c>
      <c r="J32" s="51" t="s">
        <v>373</v>
      </c>
      <c r="K32" s="51" t="s">
        <v>15</v>
      </c>
      <c r="L32" s="51" t="s">
        <v>373</v>
      </c>
      <c r="M32" s="51" t="s">
        <v>373</v>
      </c>
      <c r="N32" s="51" t="s">
        <v>373</v>
      </c>
      <c r="O32" s="51" t="s">
        <v>15</v>
      </c>
      <c r="P32" s="51" t="s">
        <v>373</v>
      </c>
      <c r="Q32" s="51" t="s">
        <v>15</v>
      </c>
      <c r="R32" s="51" t="s">
        <v>59</v>
      </c>
      <c r="S32" s="51" t="s">
        <v>15</v>
      </c>
      <c r="T32" s="51" t="s">
        <v>373</v>
      </c>
      <c r="U32" s="51" t="s">
        <v>15</v>
      </c>
      <c r="V32" s="51" t="s">
        <v>24</v>
      </c>
      <c r="W32" s="51" t="s">
        <v>373</v>
      </c>
      <c r="X32" s="51" t="s">
        <v>15</v>
      </c>
      <c r="Y32" s="51" t="s">
        <v>15</v>
      </c>
      <c r="Z32" s="51" t="s">
        <v>15</v>
      </c>
      <c r="AA32" s="51" t="s">
        <v>373</v>
      </c>
      <c r="AB32" s="51" t="s">
        <v>373</v>
      </c>
      <c r="AC32" s="51" t="s">
        <v>15</v>
      </c>
      <c r="AD32" s="51" t="s">
        <v>373</v>
      </c>
      <c r="AE32" s="51" t="s">
        <v>15</v>
      </c>
      <c r="AF32" s="51" t="s">
        <v>373</v>
      </c>
      <c r="AG32" s="51" t="s">
        <v>15</v>
      </c>
      <c r="AH32" s="51" t="s">
        <v>373</v>
      </c>
      <c r="AI32" s="49" t="s">
        <v>15</v>
      </c>
      <c r="AK32" s="32">
        <f t="shared" si="1"/>
        <v>11</v>
      </c>
      <c r="AL32" s="32">
        <f t="shared" si="2"/>
        <v>1</v>
      </c>
      <c r="AM32" s="32">
        <f t="shared" si="3"/>
        <v>2</v>
      </c>
      <c r="AN32" s="32">
        <f t="shared" si="4"/>
        <v>14</v>
      </c>
      <c r="AO32" s="56">
        <f t="shared" si="5"/>
        <v>0.7857142857142857</v>
      </c>
      <c r="AP32" s="58">
        <f t="shared" si="6"/>
        <v>7.1428571428571425E-2</v>
      </c>
      <c r="AQ32" s="58">
        <f t="shared" si="7"/>
        <v>0.14285714285714285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">
        <v>59</v>
      </c>
      <c r="H33" s="51" t="s">
        <v>59</v>
      </c>
      <c r="I33" s="51" t="s">
        <v>373</v>
      </c>
      <c r="J33" s="51" t="s">
        <v>373</v>
      </c>
      <c r="K33" s="51" t="s">
        <v>59</v>
      </c>
      <c r="L33" s="51" t="s">
        <v>373</v>
      </c>
      <c r="M33" s="51" t="s">
        <v>373</v>
      </c>
      <c r="N33" s="51" t="s">
        <v>373</v>
      </c>
      <c r="O33" s="51" t="s">
        <v>15</v>
      </c>
      <c r="P33" s="51" t="s">
        <v>373</v>
      </c>
      <c r="Q33" s="51" t="s">
        <v>24</v>
      </c>
      <c r="R33" s="51" t="s">
        <v>24</v>
      </c>
      <c r="S33" s="51" t="s">
        <v>373</v>
      </c>
      <c r="T33" s="51" t="s">
        <v>24</v>
      </c>
      <c r="U33" s="51" t="s">
        <v>24</v>
      </c>
      <c r="V33" s="51" t="s">
        <v>373</v>
      </c>
      <c r="W33" s="51" t="s">
        <v>373</v>
      </c>
      <c r="X33" s="51" t="s">
        <v>24</v>
      </c>
      <c r="Y33" s="51" t="s">
        <v>24</v>
      </c>
      <c r="Z33" s="51" t="s">
        <v>24</v>
      </c>
      <c r="AA33" s="51" t="s">
        <v>373</v>
      </c>
      <c r="AB33" s="51" t="s">
        <v>373</v>
      </c>
      <c r="AC33" s="51" t="s">
        <v>15</v>
      </c>
      <c r="AD33" s="51" t="s">
        <v>373</v>
      </c>
      <c r="AE33" s="51" t="s">
        <v>373</v>
      </c>
      <c r="AF33" s="51" t="s">
        <v>373</v>
      </c>
      <c r="AG33" s="51" t="s">
        <v>373</v>
      </c>
      <c r="AH33" s="51" t="s">
        <v>24</v>
      </c>
      <c r="AI33" s="49" t="s">
        <v>24</v>
      </c>
      <c r="AK33" s="32">
        <f t="shared" si="1"/>
        <v>2</v>
      </c>
      <c r="AL33" s="32">
        <f t="shared" si="2"/>
        <v>8</v>
      </c>
      <c r="AM33" s="32">
        <f t="shared" si="3"/>
        <v>3</v>
      </c>
      <c r="AN33" s="32">
        <f t="shared" si="4"/>
        <v>13</v>
      </c>
      <c r="AO33" s="58">
        <f t="shared" si="5"/>
        <v>0.15384615384615385</v>
      </c>
      <c r="AP33" s="56">
        <f t="shared" si="6"/>
        <v>0.61538461538461542</v>
      </c>
      <c r="AQ33" s="58">
        <f t="shared" si="7"/>
        <v>0.23076923076923078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">
        <v>373</v>
      </c>
      <c r="H34" s="51" t="s">
        <v>373</v>
      </c>
      <c r="I34" s="51" t="s">
        <v>373</v>
      </c>
      <c r="J34" s="51" t="s">
        <v>373</v>
      </c>
      <c r="K34" s="51" t="s">
        <v>373</v>
      </c>
      <c r="L34" s="51" t="s">
        <v>373</v>
      </c>
      <c r="M34" s="51" t="s">
        <v>59</v>
      </c>
      <c r="N34" s="51" t="s">
        <v>373</v>
      </c>
      <c r="O34" s="51" t="s">
        <v>15</v>
      </c>
      <c r="P34" s="51" t="s">
        <v>373</v>
      </c>
      <c r="Q34" s="51" t="s">
        <v>24</v>
      </c>
      <c r="R34" s="51" t="s">
        <v>24</v>
      </c>
      <c r="S34" s="51" t="s">
        <v>373</v>
      </c>
      <c r="T34" s="51" t="s">
        <v>373</v>
      </c>
      <c r="U34" s="51" t="s">
        <v>373</v>
      </c>
      <c r="V34" s="51" t="s">
        <v>24</v>
      </c>
      <c r="W34" s="51" t="s">
        <v>373</v>
      </c>
      <c r="X34" s="51" t="s">
        <v>373</v>
      </c>
      <c r="Y34" s="51" t="s">
        <v>373</v>
      </c>
      <c r="Z34" s="51" t="s">
        <v>373</v>
      </c>
      <c r="AA34" s="51" t="s">
        <v>373</v>
      </c>
      <c r="AB34" s="51" t="s">
        <v>373</v>
      </c>
      <c r="AC34" s="51" t="s">
        <v>59</v>
      </c>
      <c r="AD34" s="51" t="s">
        <v>373</v>
      </c>
      <c r="AE34" s="51" t="s">
        <v>24</v>
      </c>
      <c r="AF34" s="51" t="s">
        <v>24</v>
      </c>
      <c r="AG34" s="51" t="s">
        <v>24</v>
      </c>
      <c r="AH34" s="51" t="s">
        <v>24</v>
      </c>
      <c r="AI34" s="49" t="s">
        <v>24</v>
      </c>
      <c r="AK34" s="32">
        <f t="shared" si="1"/>
        <v>1</v>
      </c>
      <c r="AL34" s="32">
        <f t="shared" si="2"/>
        <v>7</v>
      </c>
      <c r="AM34" s="32">
        <f t="shared" si="3"/>
        <v>2</v>
      </c>
      <c r="AN34" s="32">
        <f t="shared" si="4"/>
        <v>10</v>
      </c>
      <c r="AO34" s="58">
        <f t="shared" si="5"/>
        <v>0.1</v>
      </c>
      <c r="AP34" s="56">
        <f t="shared" si="6"/>
        <v>0.7</v>
      </c>
      <c r="AQ34" s="58">
        <f t="shared" si="7"/>
        <v>0.2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">
        <v>373</v>
      </c>
      <c r="H35" s="51" t="s">
        <v>59</v>
      </c>
      <c r="I35" s="51" t="s">
        <v>373</v>
      </c>
      <c r="J35" s="51" t="s">
        <v>373</v>
      </c>
      <c r="K35" s="51" t="s">
        <v>15</v>
      </c>
      <c r="L35" s="51" t="s">
        <v>373</v>
      </c>
      <c r="M35" s="51" t="s">
        <v>373</v>
      </c>
      <c r="N35" s="51" t="s">
        <v>373</v>
      </c>
      <c r="O35" s="51" t="s">
        <v>373</v>
      </c>
      <c r="P35" s="51" t="s">
        <v>373</v>
      </c>
      <c r="Q35" s="51" t="s">
        <v>15</v>
      </c>
      <c r="R35" s="51" t="s">
        <v>373</v>
      </c>
      <c r="S35" s="51" t="s">
        <v>373</v>
      </c>
      <c r="T35" s="51" t="s">
        <v>373</v>
      </c>
      <c r="U35" s="51" t="s">
        <v>15</v>
      </c>
      <c r="V35" s="51" t="s">
        <v>373</v>
      </c>
      <c r="W35" s="51" t="s">
        <v>373</v>
      </c>
      <c r="X35" s="51" t="s">
        <v>373</v>
      </c>
      <c r="Y35" s="51" t="s">
        <v>373</v>
      </c>
      <c r="Z35" s="51" t="s">
        <v>373</v>
      </c>
      <c r="AA35" s="51" t="s">
        <v>373</v>
      </c>
      <c r="AB35" s="51" t="s">
        <v>373</v>
      </c>
      <c r="AC35" s="51" t="s">
        <v>373</v>
      </c>
      <c r="AD35" s="51" t="s">
        <v>373</v>
      </c>
      <c r="AE35" s="51" t="s">
        <v>373</v>
      </c>
      <c r="AF35" s="51" t="s">
        <v>373</v>
      </c>
      <c r="AG35" s="51" t="s">
        <v>373</v>
      </c>
      <c r="AH35" s="51" t="s">
        <v>373</v>
      </c>
      <c r="AI35" s="49" t="s">
        <v>15</v>
      </c>
      <c r="AK35" s="32">
        <f t="shared" si="1"/>
        <v>3</v>
      </c>
      <c r="AL35" s="32">
        <f t="shared" si="2"/>
        <v>0</v>
      </c>
      <c r="AM35" s="32">
        <f t="shared" si="3"/>
        <v>1</v>
      </c>
      <c r="AN35" s="32">
        <f t="shared" si="4"/>
        <v>4</v>
      </c>
      <c r="AO35" s="56">
        <f t="shared" si="5"/>
        <v>0.75</v>
      </c>
      <c r="AP35" s="58">
        <f t="shared" si="6"/>
        <v>0</v>
      </c>
      <c r="AQ35" s="58">
        <f t="shared" si="7"/>
        <v>0.25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">
        <v>373</v>
      </c>
      <c r="H36" s="51" t="s">
        <v>59</v>
      </c>
      <c r="I36" s="51" t="s">
        <v>373</v>
      </c>
      <c r="J36" s="51" t="s">
        <v>373</v>
      </c>
      <c r="K36" s="51" t="s">
        <v>59</v>
      </c>
      <c r="L36" s="51" t="s">
        <v>373</v>
      </c>
      <c r="M36" s="51" t="s">
        <v>373</v>
      </c>
      <c r="N36" s="51" t="s">
        <v>373</v>
      </c>
      <c r="O36" s="51" t="s">
        <v>373</v>
      </c>
      <c r="P36" s="51" t="s">
        <v>373</v>
      </c>
      <c r="Q36" s="51" t="s">
        <v>15</v>
      </c>
      <c r="R36" s="51" t="s">
        <v>59</v>
      </c>
      <c r="S36" s="51" t="s">
        <v>373</v>
      </c>
      <c r="T36" s="51" t="s">
        <v>373</v>
      </c>
      <c r="U36" s="51" t="s">
        <v>59</v>
      </c>
      <c r="V36" s="51" t="s">
        <v>373</v>
      </c>
      <c r="W36" s="51" t="s">
        <v>373</v>
      </c>
      <c r="X36" s="51" t="s">
        <v>15</v>
      </c>
      <c r="Y36" s="51" t="s">
        <v>373</v>
      </c>
      <c r="Z36" s="51" t="s">
        <v>373</v>
      </c>
      <c r="AA36" s="51" t="s">
        <v>373</v>
      </c>
      <c r="AB36" s="51" t="s">
        <v>373</v>
      </c>
      <c r="AC36" s="51" t="s">
        <v>59</v>
      </c>
      <c r="AD36" s="51" t="s">
        <v>373</v>
      </c>
      <c r="AE36" s="51" t="s">
        <v>373</v>
      </c>
      <c r="AF36" s="51" t="s">
        <v>373</v>
      </c>
      <c r="AG36" s="51" t="s">
        <v>373</v>
      </c>
      <c r="AH36" s="51" t="s">
        <v>373</v>
      </c>
      <c r="AI36" s="49" t="s">
        <v>59</v>
      </c>
      <c r="AK36" s="32">
        <f t="shared" si="1"/>
        <v>2</v>
      </c>
      <c r="AL36" s="32">
        <f t="shared" si="2"/>
        <v>0</v>
      </c>
      <c r="AM36" s="32">
        <f t="shared" si="3"/>
        <v>5</v>
      </c>
      <c r="AN36" s="32">
        <f t="shared" si="4"/>
        <v>7</v>
      </c>
      <c r="AO36" s="58">
        <f t="shared" si="5"/>
        <v>0.2857142857142857</v>
      </c>
      <c r="AP36" s="58">
        <f t="shared" si="6"/>
        <v>0</v>
      </c>
      <c r="AQ36" s="56">
        <f t="shared" si="7"/>
        <v>0.7142857142857143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">
        <v>373</v>
      </c>
      <c r="H37" s="51" t="s">
        <v>373</v>
      </c>
      <c r="I37" s="51" t="s">
        <v>373</v>
      </c>
      <c r="J37" s="51" t="s">
        <v>373</v>
      </c>
      <c r="K37" s="51" t="s">
        <v>373</v>
      </c>
      <c r="L37" s="51" t="s">
        <v>15</v>
      </c>
      <c r="M37" s="51" t="s">
        <v>373</v>
      </c>
      <c r="N37" s="51" t="s">
        <v>373</v>
      </c>
      <c r="O37" s="51" t="s">
        <v>373</v>
      </c>
      <c r="P37" s="51" t="s">
        <v>373</v>
      </c>
      <c r="Q37" s="51" t="s">
        <v>373</v>
      </c>
      <c r="R37" s="51" t="s">
        <v>373</v>
      </c>
      <c r="S37" s="51" t="s">
        <v>373</v>
      </c>
      <c r="T37" s="51" t="s">
        <v>373</v>
      </c>
      <c r="U37" s="51" t="s">
        <v>15</v>
      </c>
      <c r="V37" s="51" t="s">
        <v>373</v>
      </c>
      <c r="W37" s="51" t="s">
        <v>373</v>
      </c>
      <c r="X37" s="51" t="s">
        <v>373</v>
      </c>
      <c r="Y37" s="51" t="s">
        <v>373</v>
      </c>
      <c r="Z37" s="51" t="s">
        <v>373</v>
      </c>
      <c r="AA37" s="51" t="s">
        <v>373</v>
      </c>
      <c r="AB37" s="51" t="s">
        <v>373</v>
      </c>
      <c r="AC37" s="51" t="s">
        <v>373</v>
      </c>
      <c r="AD37" s="51" t="s">
        <v>373</v>
      </c>
      <c r="AE37" s="51" t="s">
        <v>373</v>
      </c>
      <c r="AF37" s="51" t="s">
        <v>373</v>
      </c>
      <c r="AG37" s="51" t="s">
        <v>373</v>
      </c>
      <c r="AH37" s="51" t="s">
        <v>373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">
        <v>373</v>
      </c>
      <c r="H38" s="51" t="s">
        <v>15</v>
      </c>
      <c r="I38" s="51" t="s">
        <v>373</v>
      </c>
      <c r="J38" s="51" t="s">
        <v>373</v>
      </c>
      <c r="K38" s="51" t="s">
        <v>373</v>
      </c>
      <c r="L38" s="51" t="s">
        <v>373</v>
      </c>
      <c r="M38" s="51" t="s">
        <v>373</v>
      </c>
      <c r="N38" s="51" t="s">
        <v>373</v>
      </c>
      <c r="O38" s="51" t="s">
        <v>373</v>
      </c>
      <c r="P38" s="51" t="s">
        <v>373</v>
      </c>
      <c r="Q38" s="51" t="s">
        <v>373</v>
      </c>
      <c r="R38" s="51" t="s">
        <v>373</v>
      </c>
      <c r="S38" s="51" t="s">
        <v>373</v>
      </c>
      <c r="T38" s="51" t="s">
        <v>373</v>
      </c>
      <c r="U38" s="51" t="s">
        <v>373</v>
      </c>
      <c r="V38" s="51" t="s">
        <v>373</v>
      </c>
      <c r="W38" s="51" t="s">
        <v>373</v>
      </c>
      <c r="X38" s="51" t="s">
        <v>373</v>
      </c>
      <c r="Y38" s="51" t="s">
        <v>373</v>
      </c>
      <c r="Z38" s="51" t="s">
        <v>373</v>
      </c>
      <c r="AA38" s="51" t="s">
        <v>373</v>
      </c>
      <c r="AB38" s="51" t="s">
        <v>373</v>
      </c>
      <c r="AC38" s="51" t="s">
        <v>373</v>
      </c>
      <c r="AD38" s="51" t="s">
        <v>373</v>
      </c>
      <c r="AE38" s="51" t="s">
        <v>373</v>
      </c>
      <c r="AF38" s="51" t="s">
        <v>373</v>
      </c>
      <c r="AG38" s="51" t="s">
        <v>373</v>
      </c>
      <c r="AH38" s="51" t="s">
        <v>24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">
        <v>373</v>
      </c>
      <c r="H39" s="51" t="s">
        <v>373</v>
      </c>
      <c r="I39" s="51" t="s">
        <v>373</v>
      </c>
      <c r="J39" s="51" t="s">
        <v>373</v>
      </c>
      <c r="K39" s="51" t="s">
        <v>373</v>
      </c>
      <c r="L39" s="51" t="s">
        <v>373</v>
      </c>
      <c r="M39" s="51" t="s">
        <v>373</v>
      </c>
      <c r="N39" s="51" t="s">
        <v>373</v>
      </c>
      <c r="O39" s="51" t="s">
        <v>373</v>
      </c>
      <c r="P39" s="51" t="s">
        <v>373</v>
      </c>
      <c r="Q39" s="51" t="s">
        <v>373</v>
      </c>
      <c r="R39" s="51" t="s">
        <v>373</v>
      </c>
      <c r="S39" s="51" t="s">
        <v>373</v>
      </c>
      <c r="T39" s="51" t="s">
        <v>373</v>
      </c>
      <c r="U39" s="51" t="s">
        <v>373</v>
      </c>
      <c r="V39" s="51" t="s">
        <v>373</v>
      </c>
      <c r="W39" s="51" t="s">
        <v>373</v>
      </c>
      <c r="X39" s="51" t="s">
        <v>373</v>
      </c>
      <c r="Y39" s="51" t="s">
        <v>373</v>
      </c>
      <c r="Z39" s="51" t="s">
        <v>373</v>
      </c>
      <c r="AA39" s="51" t="s">
        <v>373</v>
      </c>
      <c r="AB39" s="51" t="s">
        <v>373</v>
      </c>
      <c r="AC39" s="51" t="s">
        <v>373</v>
      </c>
      <c r="AD39" s="51" t="s">
        <v>373</v>
      </c>
      <c r="AE39" s="51" t="s">
        <v>373</v>
      </c>
      <c r="AF39" s="51" t="s">
        <v>373</v>
      </c>
      <c r="AG39" s="51" t="s">
        <v>373</v>
      </c>
      <c r="AH39" s="51" t="s">
        <v>373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">
        <v>373</v>
      </c>
      <c r="H40" s="51" t="s">
        <v>373</v>
      </c>
      <c r="I40" s="51" t="s">
        <v>24</v>
      </c>
      <c r="J40" s="51" t="s">
        <v>373</v>
      </c>
      <c r="K40" s="51" t="s">
        <v>373</v>
      </c>
      <c r="L40" s="51" t="s">
        <v>373</v>
      </c>
      <c r="M40" s="51" t="s">
        <v>373</v>
      </c>
      <c r="N40" s="51" t="s">
        <v>373</v>
      </c>
      <c r="O40" s="51" t="s">
        <v>373</v>
      </c>
      <c r="P40" s="51" t="s">
        <v>373</v>
      </c>
      <c r="Q40" s="51" t="s">
        <v>373</v>
      </c>
      <c r="R40" s="51" t="s">
        <v>373</v>
      </c>
      <c r="S40" s="51" t="s">
        <v>373</v>
      </c>
      <c r="T40" s="51" t="s">
        <v>373</v>
      </c>
      <c r="U40" s="51" t="s">
        <v>373</v>
      </c>
      <c r="V40" s="51" t="s">
        <v>373</v>
      </c>
      <c r="W40" s="51" t="s">
        <v>373</v>
      </c>
      <c r="X40" s="51" t="s">
        <v>373</v>
      </c>
      <c r="Y40" s="51" t="s">
        <v>373</v>
      </c>
      <c r="Z40" s="51" t="s">
        <v>373</v>
      </c>
      <c r="AA40" s="51" t="s">
        <v>373</v>
      </c>
      <c r="AB40" s="51" t="s">
        <v>373</v>
      </c>
      <c r="AC40" s="51" t="s">
        <v>373</v>
      </c>
      <c r="AD40" s="51" t="s">
        <v>373</v>
      </c>
      <c r="AE40" s="51" t="s">
        <v>373</v>
      </c>
      <c r="AF40" s="51" t="s">
        <v>373</v>
      </c>
      <c r="AG40" s="51" t="s">
        <v>373</v>
      </c>
      <c r="AH40" s="51" t="s">
        <v>373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">
        <v>373</v>
      </c>
      <c r="H41" s="51" t="s">
        <v>373</v>
      </c>
      <c r="I41" s="51" t="s">
        <v>373</v>
      </c>
      <c r="J41" s="51" t="s">
        <v>373</v>
      </c>
      <c r="K41" s="51" t="s">
        <v>373</v>
      </c>
      <c r="L41" s="51" t="s">
        <v>24</v>
      </c>
      <c r="M41" s="51" t="s">
        <v>373</v>
      </c>
      <c r="N41" s="51" t="s">
        <v>373</v>
      </c>
      <c r="O41" s="51" t="s">
        <v>373</v>
      </c>
      <c r="P41" s="51" t="s">
        <v>24</v>
      </c>
      <c r="Q41" s="51" t="s">
        <v>24</v>
      </c>
      <c r="R41" s="51" t="s">
        <v>24</v>
      </c>
      <c r="S41" s="51" t="s">
        <v>24</v>
      </c>
      <c r="T41" s="51" t="s">
        <v>373</v>
      </c>
      <c r="U41" s="51" t="s">
        <v>373</v>
      </c>
      <c r="V41" s="51" t="s">
        <v>373</v>
      </c>
      <c r="W41" s="51" t="s">
        <v>24</v>
      </c>
      <c r="X41" s="51" t="s">
        <v>24</v>
      </c>
      <c r="Y41" s="51" t="s">
        <v>373</v>
      </c>
      <c r="Z41" s="51" t="s">
        <v>373</v>
      </c>
      <c r="AA41" s="51" t="s">
        <v>24</v>
      </c>
      <c r="AB41" s="51" t="s">
        <v>373</v>
      </c>
      <c r="AC41" s="51" t="s">
        <v>59</v>
      </c>
      <c r="AD41" s="51" t="s">
        <v>373</v>
      </c>
      <c r="AE41" s="51" t="s">
        <v>24</v>
      </c>
      <c r="AF41" s="51" t="s">
        <v>373</v>
      </c>
      <c r="AG41" s="51" t="s">
        <v>373</v>
      </c>
      <c r="AH41" s="51" t="s">
        <v>24</v>
      </c>
      <c r="AI41" s="49" t="s">
        <v>24</v>
      </c>
      <c r="AK41" s="32">
        <f t="shared" si="1"/>
        <v>0</v>
      </c>
      <c r="AL41" s="32">
        <f t="shared" si="2"/>
        <v>10</v>
      </c>
      <c r="AM41" s="32">
        <f t="shared" si="3"/>
        <v>1</v>
      </c>
      <c r="AN41" s="32">
        <f t="shared" si="4"/>
        <v>11</v>
      </c>
      <c r="AO41" s="58">
        <f t="shared" si="5"/>
        <v>0</v>
      </c>
      <c r="AP41" s="56">
        <f t="shared" si="6"/>
        <v>0.90909090909090906</v>
      </c>
      <c r="AQ41" s="58">
        <f t="shared" si="7"/>
        <v>9.0909090909090912E-2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">
        <v>373</v>
      </c>
      <c r="H42" s="51" t="s">
        <v>59</v>
      </c>
      <c r="I42" s="51" t="s">
        <v>373</v>
      </c>
      <c r="J42" s="51" t="s">
        <v>373</v>
      </c>
      <c r="K42" s="51" t="s">
        <v>373</v>
      </c>
      <c r="L42" s="51" t="s">
        <v>373</v>
      </c>
      <c r="M42" s="51" t="s">
        <v>373</v>
      </c>
      <c r="N42" s="51" t="s">
        <v>373</v>
      </c>
      <c r="O42" s="51" t="s">
        <v>24</v>
      </c>
      <c r="P42" s="51" t="s">
        <v>373</v>
      </c>
      <c r="Q42" s="51" t="s">
        <v>24</v>
      </c>
      <c r="R42" s="51" t="s">
        <v>24</v>
      </c>
      <c r="S42" s="51" t="s">
        <v>373</v>
      </c>
      <c r="T42" s="51" t="s">
        <v>373</v>
      </c>
      <c r="U42" s="51" t="s">
        <v>24</v>
      </c>
      <c r="V42" s="51" t="s">
        <v>373</v>
      </c>
      <c r="W42" s="51" t="s">
        <v>373</v>
      </c>
      <c r="X42" s="51" t="s">
        <v>24</v>
      </c>
      <c r="Y42" s="51" t="s">
        <v>373</v>
      </c>
      <c r="Z42" s="51" t="s">
        <v>373</v>
      </c>
      <c r="AA42" s="51" t="s">
        <v>373</v>
      </c>
      <c r="AB42" s="51" t="s">
        <v>373</v>
      </c>
      <c r="AC42" s="51" t="s">
        <v>373</v>
      </c>
      <c r="AD42" s="51" t="s">
        <v>373</v>
      </c>
      <c r="AE42" s="51" t="s">
        <v>373</v>
      </c>
      <c r="AF42" s="51" t="s">
        <v>373</v>
      </c>
      <c r="AG42" s="51" t="s">
        <v>373</v>
      </c>
      <c r="AH42" s="51" t="s">
        <v>24</v>
      </c>
      <c r="AI42" s="49" t="s">
        <v>24</v>
      </c>
      <c r="AK42" s="32">
        <f t="shared" si="1"/>
        <v>0</v>
      </c>
      <c r="AL42" s="32">
        <f t="shared" si="2"/>
        <v>6</v>
      </c>
      <c r="AM42" s="32">
        <f t="shared" si="3"/>
        <v>1</v>
      </c>
      <c r="AN42" s="32">
        <f t="shared" si="4"/>
        <v>7</v>
      </c>
      <c r="AO42" s="58">
        <f t="shared" si="5"/>
        <v>0</v>
      </c>
      <c r="AP42" s="56">
        <f t="shared" si="6"/>
        <v>0.8571428571428571</v>
      </c>
      <c r="AQ42" s="58">
        <f t="shared" si="7"/>
        <v>0.14285714285714285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">
        <v>373</v>
      </c>
      <c r="H43" s="51" t="s">
        <v>373</v>
      </c>
      <c r="I43" s="51" t="s">
        <v>373</v>
      </c>
      <c r="J43" s="51" t="s">
        <v>373</v>
      </c>
      <c r="K43" s="51" t="s">
        <v>373</v>
      </c>
      <c r="L43" s="51" t="s">
        <v>373</v>
      </c>
      <c r="M43" s="51" t="s">
        <v>373</v>
      </c>
      <c r="N43" s="51" t="s">
        <v>373</v>
      </c>
      <c r="O43" s="51" t="s">
        <v>373</v>
      </c>
      <c r="P43" s="51" t="s">
        <v>373</v>
      </c>
      <c r="Q43" s="51" t="s">
        <v>373</v>
      </c>
      <c r="R43" s="51" t="s">
        <v>373</v>
      </c>
      <c r="S43" s="51" t="s">
        <v>373</v>
      </c>
      <c r="T43" s="51" t="s">
        <v>373</v>
      </c>
      <c r="U43" s="51" t="s">
        <v>373</v>
      </c>
      <c r="V43" s="51" t="s">
        <v>373</v>
      </c>
      <c r="W43" s="51" t="s">
        <v>373</v>
      </c>
      <c r="X43" s="51" t="s">
        <v>373</v>
      </c>
      <c r="Y43" s="51" t="s">
        <v>373</v>
      </c>
      <c r="Z43" s="51" t="s">
        <v>373</v>
      </c>
      <c r="AA43" s="51" t="s">
        <v>373</v>
      </c>
      <c r="AB43" s="51" t="s">
        <v>373</v>
      </c>
      <c r="AC43" s="51" t="s">
        <v>373</v>
      </c>
      <c r="AD43" s="51" t="s">
        <v>373</v>
      </c>
      <c r="AE43" s="51" t="s">
        <v>373</v>
      </c>
      <c r="AF43" s="51" t="s">
        <v>373</v>
      </c>
      <c r="AG43" s="51" t="s">
        <v>373</v>
      </c>
      <c r="AH43" s="51" t="s">
        <v>373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">
        <v>373</v>
      </c>
      <c r="H44" s="51" t="s">
        <v>24</v>
      </c>
      <c r="I44" s="51" t="s">
        <v>59</v>
      </c>
      <c r="J44" s="51" t="s">
        <v>59</v>
      </c>
      <c r="K44" s="51" t="s">
        <v>24</v>
      </c>
      <c r="L44" s="51" t="s">
        <v>59</v>
      </c>
      <c r="M44" s="51" t="s">
        <v>373</v>
      </c>
      <c r="N44" s="51" t="s">
        <v>24</v>
      </c>
      <c r="O44" s="51" t="s">
        <v>24</v>
      </c>
      <c r="P44" s="51" t="s">
        <v>24</v>
      </c>
      <c r="Q44" s="51" t="s">
        <v>24</v>
      </c>
      <c r="R44" s="51" t="s">
        <v>373</v>
      </c>
      <c r="S44" s="51" t="s">
        <v>24</v>
      </c>
      <c r="T44" s="51" t="s">
        <v>373</v>
      </c>
      <c r="U44" s="51" t="s">
        <v>24</v>
      </c>
      <c r="V44" s="51" t="s">
        <v>24</v>
      </c>
      <c r="W44" s="51" t="s">
        <v>59</v>
      </c>
      <c r="X44" s="51" t="s">
        <v>24</v>
      </c>
      <c r="Y44" s="51" t="s">
        <v>24</v>
      </c>
      <c r="Z44" s="51" t="s">
        <v>24</v>
      </c>
      <c r="AA44" s="51" t="s">
        <v>24</v>
      </c>
      <c r="AB44" s="51" t="s">
        <v>59</v>
      </c>
      <c r="AC44" s="51" t="s">
        <v>373</v>
      </c>
      <c r="AD44" s="51" t="s">
        <v>59</v>
      </c>
      <c r="AE44" s="51" t="s">
        <v>24</v>
      </c>
      <c r="AF44" s="51" t="s">
        <v>24</v>
      </c>
      <c r="AG44" s="51" t="s">
        <v>15</v>
      </c>
      <c r="AH44" s="51" t="s">
        <v>24</v>
      </c>
      <c r="AI44" s="49" t="s">
        <v>24</v>
      </c>
      <c r="AK44" s="32">
        <f t="shared" si="1"/>
        <v>1</v>
      </c>
      <c r="AL44" s="32">
        <f t="shared" si="2"/>
        <v>16</v>
      </c>
      <c r="AM44" s="32">
        <f t="shared" si="3"/>
        <v>6</v>
      </c>
      <c r="AN44" s="32">
        <f t="shared" si="4"/>
        <v>23</v>
      </c>
      <c r="AO44" s="58">
        <f t="shared" si="5"/>
        <v>4.3478260869565216E-2</v>
      </c>
      <c r="AP44" s="56">
        <f t="shared" si="6"/>
        <v>0.69565217391304346</v>
      </c>
      <c r="AQ44" s="58">
        <f t="shared" si="7"/>
        <v>0.2608695652173913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">
        <v>59</v>
      </c>
      <c r="H45" s="51" t="s">
        <v>373</v>
      </c>
      <c r="I45" s="51" t="s">
        <v>373</v>
      </c>
      <c r="J45" s="51" t="s">
        <v>373</v>
      </c>
      <c r="K45" s="51" t="s">
        <v>24</v>
      </c>
      <c r="L45" s="51" t="s">
        <v>373</v>
      </c>
      <c r="M45" s="51" t="s">
        <v>24</v>
      </c>
      <c r="N45" s="51" t="s">
        <v>24</v>
      </c>
      <c r="O45" s="51" t="s">
        <v>24</v>
      </c>
      <c r="P45" s="51" t="s">
        <v>59</v>
      </c>
      <c r="Q45" s="51" t="s">
        <v>24</v>
      </c>
      <c r="R45" s="51" t="s">
        <v>59</v>
      </c>
      <c r="S45" s="51" t="s">
        <v>373</v>
      </c>
      <c r="T45" s="51" t="s">
        <v>59</v>
      </c>
      <c r="U45" s="51" t="s">
        <v>24</v>
      </c>
      <c r="V45" s="51" t="s">
        <v>373</v>
      </c>
      <c r="W45" s="51" t="s">
        <v>24</v>
      </c>
      <c r="X45" s="51" t="s">
        <v>15</v>
      </c>
      <c r="Y45" s="51" t="s">
        <v>373</v>
      </c>
      <c r="Z45" s="51" t="s">
        <v>24</v>
      </c>
      <c r="AA45" s="51" t="s">
        <v>24</v>
      </c>
      <c r="AB45" s="51" t="s">
        <v>373</v>
      </c>
      <c r="AC45" s="51" t="s">
        <v>15</v>
      </c>
      <c r="AD45" s="51" t="s">
        <v>59</v>
      </c>
      <c r="AE45" s="51" t="s">
        <v>24</v>
      </c>
      <c r="AF45" s="51" t="s">
        <v>24</v>
      </c>
      <c r="AG45" s="51" t="s">
        <v>373</v>
      </c>
      <c r="AH45" s="51" t="s">
        <v>373</v>
      </c>
      <c r="AI45" s="49" t="s">
        <v>24</v>
      </c>
      <c r="AK45" s="32">
        <f t="shared" si="1"/>
        <v>2</v>
      </c>
      <c r="AL45" s="32">
        <f t="shared" si="2"/>
        <v>11</v>
      </c>
      <c r="AM45" s="32">
        <f t="shared" si="3"/>
        <v>5</v>
      </c>
      <c r="AN45" s="32">
        <f t="shared" si="4"/>
        <v>18</v>
      </c>
      <c r="AO45" s="58">
        <f t="shared" si="5"/>
        <v>0.1111111111111111</v>
      </c>
      <c r="AP45" s="56">
        <f t="shared" si="6"/>
        <v>0.61111111111111116</v>
      </c>
      <c r="AQ45" s="58">
        <f t="shared" si="7"/>
        <v>0.27777777777777779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">
        <v>373</v>
      </c>
      <c r="H46" s="51" t="s">
        <v>373</v>
      </c>
      <c r="I46" s="51" t="s">
        <v>373</v>
      </c>
      <c r="J46" s="51" t="s">
        <v>373</v>
      </c>
      <c r="K46" s="51" t="s">
        <v>15</v>
      </c>
      <c r="L46" s="51" t="s">
        <v>373</v>
      </c>
      <c r="M46" s="51" t="s">
        <v>373</v>
      </c>
      <c r="N46" s="51" t="s">
        <v>373</v>
      </c>
      <c r="O46" s="51" t="s">
        <v>373</v>
      </c>
      <c r="P46" s="51" t="s">
        <v>373</v>
      </c>
      <c r="Q46" s="51" t="s">
        <v>373</v>
      </c>
      <c r="R46" s="51" t="s">
        <v>24</v>
      </c>
      <c r="S46" s="51" t="s">
        <v>373</v>
      </c>
      <c r="T46" s="51" t="s">
        <v>59</v>
      </c>
      <c r="U46" s="51" t="s">
        <v>24</v>
      </c>
      <c r="V46" s="51" t="s">
        <v>373</v>
      </c>
      <c r="W46" s="51" t="s">
        <v>373</v>
      </c>
      <c r="X46" s="51" t="s">
        <v>24</v>
      </c>
      <c r="Y46" s="51" t="s">
        <v>373</v>
      </c>
      <c r="Z46" s="51" t="s">
        <v>373</v>
      </c>
      <c r="AA46" s="51" t="s">
        <v>373</v>
      </c>
      <c r="AB46" s="51" t="s">
        <v>373</v>
      </c>
      <c r="AC46" s="51" t="s">
        <v>15</v>
      </c>
      <c r="AD46" s="51" t="s">
        <v>373</v>
      </c>
      <c r="AE46" s="51" t="s">
        <v>24</v>
      </c>
      <c r="AF46" s="51" t="s">
        <v>373</v>
      </c>
      <c r="AG46" s="51" t="s">
        <v>24</v>
      </c>
      <c r="AH46" s="51" t="s">
        <v>373</v>
      </c>
      <c r="AI46" s="49" t="s">
        <v>24</v>
      </c>
      <c r="AK46" s="32">
        <f t="shared" si="1"/>
        <v>2</v>
      </c>
      <c r="AL46" s="32">
        <f t="shared" si="2"/>
        <v>5</v>
      </c>
      <c r="AM46" s="32">
        <f t="shared" si="3"/>
        <v>1</v>
      </c>
      <c r="AN46" s="32">
        <f t="shared" si="4"/>
        <v>8</v>
      </c>
      <c r="AO46" s="58">
        <f t="shared" si="5"/>
        <v>0.25</v>
      </c>
      <c r="AP46" s="56">
        <f t="shared" si="6"/>
        <v>0.625</v>
      </c>
      <c r="AQ46" s="58">
        <f t="shared" si="7"/>
        <v>0.125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">
        <v>373</v>
      </c>
      <c r="H47" s="51" t="s">
        <v>373</v>
      </c>
      <c r="I47" s="51" t="s">
        <v>373</v>
      </c>
      <c r="J47" s="51" t="s">
        <v>373</v>
      </c>
      <c r="K47" s="51" t="s">
        <v>24</v>
      </c>
      <c r="L47" s="51" t="s">
        <v>373</v>
      </c>
      <c r="M47" s="51" t="s">
        <v>24</v>
      </c>
      <c r="N47" s="51" t="s">
        <v>373</v>
      </c>
      <c r="O47" s="51" t="s">
        <v>373</v>
      </c>
      <c r="P47" s="51" t="s">
        <v>24</v>
      </c>
      <c r="Q47" s="51" t="s">
        <v>373</v>
      </c>
      <c r="R47" s="51" t="s">
        <v>373</v>
      </c>
      <c r="S47" s="51" t="s">
        <v>373</v>
      </c>
      <c r="T47" s="51" t="s">
        <v>59</v>
      </c>
      <c r="U47" s="51" t="s">
        <v>24</v>
      </c>
      <c r="V47" s="51" t="s">
        <v>373</v>
      </c>
      <c r="W47" s="51" t="s">
        <v>373</v>
      </c>
      <c r="X47" s="51" t="s">
        <v>24</v>
      </c>
      <c r="Y47" s="51" t="s">
        <v>373</v>
      </c>
      <c r="Z47" s="51" t="s">
        <v>24</v>
      </c>
      <c r="AA47" s="51" t="s">
        <v>373</v>
      </c>
      <c r="AB47" s="51" t="s">
        <v>373</v>
      </c>
      <c r="AC47" s="51" t="s">
        <v>373</v>
      </c>
      <c r="AD47" s="51" t="s">
        <v>59</v>
      </c>
      <c r="AE47" s="51" t="s">
        <v>373</v>
      </c>
      <c r="AF47" s="51" t="s">
        <v>373</v>
      </c>
      <c r="AG47" s="51" t="s">
        <v>373</v>
      </c>
      <c r="AH47" s="51" t="s">
        <v>373</v>
      </c>
      <c r="AI47" s="49" t="s">
        <v>24</v>
      </c>
      <c r="AK47" s="32">
        <f t="shared" si="1"/>
        <v>0</v>
      </c>
      <c r="AL47" s="32">
        <f t="shared" si="2"/>
        <v>6</v>
      </c>
      <c r="AM47" s="32">
        <f t="shared" si="3"/>
        <v>2</v>
      </c>
      <c r="AN47" s="32">
        <f t="shared" si="4"/>
        <v>8</v>
      </c>
      <c r="AO47" s="58">
        <f t="shared" si="5"/>
        <v>0</v>
      </c>
      <c r="AP47" s="56">
        <f t="shared" si="6"/>
        <v>0.75</v>
      </c>
      <c r="AQ47" s="58">
        <f t="shared" si="7"/>
        <v>0.25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">
        <v>15</v>
      </c>
      <c r="H48" s="51" t="s">
        <v>59</v>
      </c>
      <c r="I48" s="51" t="s">
        <v>59</v>
      </c>
      <c r="J48" s="51" t="s">
        <v>15</v>
      </c>
      <c r="K48" s="51" t="s">
        <v>15</v>
      </c>
      <c r="L48" s="51" t="s">
        <v>15</v>
      </c>
      <c r="M48" s="51" t="s">
        <v>15</v>
      </c>
      <c r="N48" s="51" t="s">
        <v>15</v>
      </c>
      <c r="O48" s="51" t="s">
        <v>15</v>
      </c>
      <c r="P48" s="51" t="s">
        <v>15</v>
      </c>
      <c r="Q48" s="51" t="s">
        <v>59</v>
      </c>
      <c r="R48" s="51" t="s">
        <v>15</v>
      </c>
      <c r="S48" s="51" t="s">
        <v>15</v>
      </c>
      <c r="T48" s="51" t="s">
        <v>59</v>
      </c>
      <c r="U48" s="51" t="s">
        <v>15</v>
      </c>
      <c r="V48" s="51" t="s">
        <v>59</v>
      </c>
      <c r="W48" s="51" t="s">
        <v>15</v>
      </c>
      <c r="X48" s="51" t="s">
        <v>15</v>
      </c>
      <c r="Y48" s="51" t="s">
        <v>15</v>
      </c>
      <c r="Z48" s="51" t="s">
        <v>15</v>
      </c>
      <c r="AA48" s="51" t="s">
        <v>15</v>
      </c>
      <c r="AB48" s="51" t="s">
        <v>15</v>
      </c>
      <c r="AC48" s="51" t="s">
        <v>15</v>
      </c>
      <c r="AD48" s="51" t="s">
        <v>59</v>
      </c>
      <c r="AE48" s="51" t="s">
        <v>59</v>
      </c>
      <c r="AF48" s="51" t="s">
        <v>15</v>
      </c>
      <c r="AG48" s="51" t="s">
        <v>15</v>
      </c>
      <c r="AH48" s="51" t="s">
        <v>15</v>
      </c>
      <c r="AI48" s="49" t="s">
        <v>15</v>
      </c>
      <c r="AK48" s="32">
        <f t="shared" si="1"/>
        <v>21</v>
      </c>
      <c r="AL48" s="32">
        <f t="shared" si="2"/>
        <v>0</v>
      </c>
      <c r="AM48" s="32">
        <f t="shared" si="3"/>
        <v>7</v>
      </c>
      <c r="AN48" s="32">
        <f t="shared" si="4"/>
        <v>28</v>
      </c>
      <c r="AO48" s="56">
        <f t="shared" si="5"/>
        <v>0.75</v>
      </c>
      <c r="AP48" s="58">
        <f t="shared" si="6"/>
        <v>0</v>
      </c>
      <c r="AQ48" s="58">
        <f t="shared" si="7"/>
        <v>0.25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">
        <v>373</v>
      </c>
      <c r="H49" s="51" t="s">
        <v>373</v>
      </c>
      <c r="I49" s="51" t="s">
        <v>373</v>
      </c>
      <c r="J49" s="51" t="s">
        <v>59</v>
      </c>
      <c r="K49" s="51" t="s">
        <v>373</v>
      </c>
      <c r="L49" s="51" t="s">
        <v>373</v>
      </c>
      <c r="M49" s="51" t="s">
        <v>15</v>
      </c>
      <c r="N49" s="51" t="s">
        <v>373</v>
      </c>
      <c r="O49" s="51" t="s">
        <v>373</v>
      </c>
      <c r="P49" s="51" t="s">
        <v>373</v>
      </c>
      <c r="Q49" s="51" t="s">
        <v>373</v>
      </c>
      <c r="R49" s="51" t="s">
        <v>373</v>
      </c>
      <c r="S49" s="51" t="s">
        <v>373</v>
      </c>
      <c r="T49" s="51" t="s">
        <v>373</v>
      </c>
      <c r="U49" s="51" t="s">
        <v>15</v>
      </c>
      <c r="V49" s="51" t="s">
        <v>373</v>
      </c>
      <c r="W49" s="51" t="s">
        <v>15</v>
      </c>
      <c r="X49" s="51" t="s">
        <v>373</v>
      </c>
      <c r="Y49" s="51" t="s">
        <v>24</v>
      </c>
      <c r="Z49" s="51" t="s">
        <v>373</v>
      </c>
      <c r="AA49" s="51" t="s">
        <v>24</v>
      </c>
      <c r="AB49" s="51" t="s">
        <v>373</v>
      </c>
      <c r="AC49" s="51" t="s">
        <v>373</v>
      </c>
      <c r="AD49" s="51" t="s">
        <v>373</v>
      </c>
      <c r="AE49" s="51" t="s">
        <v>24</v>
      </c>
      <c r="AF49" s="51" t="s">
        <v>373</v>
      </c>
      <c r="AG49" s="51" t="s">
        <v>373</v>
      </c>
      <c r="AH49" s="51" t="s">
        <v>373</v>
      </c>
      <c r="AI49" s="49" t="s">
        <v>15</v>
      </c>
      <c r="AK49" s="32">
        <f t="shared" si="1"/>
        <v>3</v>
      </c>
      <c r="AL49" s="32">
        <f t="shared" si="2"/>
        <v>3</v>
      </c>
      <c r="AM49" s="32">
        <f t="shared" si="3"/>
        <v>1</v>
      </c>
      <c r="AN49" s="32">
        <f t="shared" si="4"/>
        <v>7</v>
      </c>
      <c r="AO49" s="56">
        <f t="shared" si="5"/>
        <v>0.42857142857142855</v>
      </c>
      <c r="AP49" s="58">
        <f t="shared" si="6"/>
        <v>0.42857142857142855</v>
      </c>
      <c r="AQ49" s="58">
        <f t="shared" si="7"/>
        <v>0.14285714285714285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">
        <v>15</v>
      </c>
      <c r="H50" s="51" t="s">
        <v>59</v>
      </c>
      <c r="I50" s="51" t="s">
        <v>15</v>
      </c>
      <c r="J50" s="51" t="s">
        <v>373</v>
      </c>
      <c r="K50" s="51" t="s">
        <v>15</v>
      </c>
      <c r="L50" s="51" t="s">
        <v>15</v>
      </c>
      <c r="M50" s="51" t="s">
        <v>15</v>
      </c>
      <c r="N50" s="51" t="s">
        <v>15</v>
      </c>
      <c r="O50" s="51" t="s">
        <v>15</v>
      </c>
      <c r="P50" s="51" t="s">
        <v>15</v>
      </c>
      <c r="Q50" s="51" t="s">
        <v>15</v>
      </c>
      <c r="R50" s="51" t="s">
        <v>15</v>
      </c>
      <c r="S50" s="51" t="s">
        <v>15</v>
      </c>
      <c r="T50" s="51" t="s">
        <v>15</v>
      </c>
      <c r="U50" s="51" t="s">
        <v>15</v>
      </c>
      <c r="V50" s="51" t="s">
        <v>24</v>
      </c>
      <c r="W50" s="51" t="s">
        <v>15</v>
      </c>
      <c r="X50" s="51" t="s">
        <v>15</v>
      </c>
      <c r="Y50" s="51" t="s">
        <v>15</v>
      </c>
      <c r="Z50" s="51" t="s">
        <v>15</v>
      </c>
      <c r="AA50" s="51" t="s">
        <v>15</v>
      </c>
      <c r="AB50" s="51" t="s">
        <v>373</v>
      </c>
      <c r="AC50" s="51" t="s">
        <v>15</v>
      </c>
      <c r="AD50" s="51" t="s">
        <v>15</v>
      </c>
      <c r="AE50" s="51" t="s">
        <v>15</v>
      </c>
      <c r="AF50" s="51" t="s">
        <v>15</v>
      </c>
      <c r="AG50" s="51" t="s">
        <v>15</v>
      </c>
      <c r="AH50" s="51" t="s">
        <v>15</v>
      </c>
      <c r="AI50" s="49" t="s">
        <v>15</v>
      </c>
      <c r="AK50" s="32">
        <f t="shared" si="1"/>
        <v>24</v>
      </c>
      <c r="AL50" s="32">
        <f t="shared" si="2"/>
        <v>1</v>
      </c>
      <c r="AM50" s="32">
        <f t="shared" si="3"/>
        <v>1</v>
      </c>
      <c r="AN50" s="32">
        <f t="shared" si="4"/>
        <v>26</v>
      </c>
      <c r="AO50" s="56">
        <f t="shared" si="5"/>
        <v>0.92307692307692313</v>
      </c>
      <c r="AP50" s="58">
        <f t="shared" si="6"/>
        <v>3.8461538461538464E-2</v>
      </c>
      <c r="AQ50" s="58">
        <f t="shared" si="7"/>
        <v>3.8461538461538464E-2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">
        <v>373</v>
      </c>
      <c r="H51" s="51" t="s">
        <v>59</v>
      </c>
      <c r="I51" s="51" t="s">
        <v>373</v>
      </c>
      <c r="J51" s="51" t="s">
        <v>373</v>
      </c>
      <c r="K51" s="51" t="s">
        <v>15</v>
      </c>
      <c r="L51" s="51" t="s">
        <v>373</v>
      </c>
      <c r="M51" s="51" t="s">
        <v>373</v>
      </c>
      <c r="N51" s="51" t="s">
        <v>373</v>
      </c>
      <c r="O51" s="51" t="s">
        <v>15</v>
      </c>
      <c r="P51" s="51" t="s">
        <v>24</v>
      </c>
      <c r="Q51" s="51" t="s">
        <v>373</v>
      </c>
      <c r="R51" s="51" t="s">
        <v>373</v>
      </c>
      <c r="S51" s="51" t="s">
        <v>373</v>
      </c>
      <c r="T51" s="51" t="s">
        <v>373</v>
      </c>
      <c r="U51" s="51" t="s">
        <v>373</v>
      </c>
      <c r="V51" s="51" t="s">
        <v>373</v>
      </c>
      <c r="W51" s="51" t="s">
        <v>373</v>
      </c>
      <c r="X51" s="51" t="s">
        <v>15</v>
      </c>
      <c r="Y51" s="51" t="s">
        <v>373</v>
      </c>
      <c r="Z51" s="51" t="s">
        <v>15</v>
      </c>
      <c r="AA51" s="51" t="s">
        <v>373</v>
      </c>
      <c r="AB51" s="51" t="s">
        <v>24</v>
      </c>
      <c r="AC51" s="51" t="s">
        <v>15</v>
      </c>
      <c r="AD51" s="51" t="s">
        <v>373</v>
      </c>
      <c r="AE51" s="51" t="s">
        <v>24</v>
      </c>
      <c r="AF51" s="51" t="s">
        <v>373</v>
      </c>
      <c r="AG51" s="51" t="s">
        <v>373</v>
      </c>
      <c r="AH51" s="51" t="s">
        <v>373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6">
        <f t="shared" si="5"/>
        <v>0.55555555555555558</v>
      </c>
      <c r="AP51" s="58">
        <f t="shared" si="6"/>
        <v>0.33333333333333331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">
        <v>373</v>
      </c>
      <c r="H52" s="51" t="s">
        <v>373</v>
      </c>
      <c r="I52" s="51" t="s">
        <v>373</v>
      </c>
      <c r="J52" s="51" t="s">
        <v>373</v>
      </c>
      <c r="K52" s="51" t="s">
        <v>373</v>
      </c>
      <c r="L52" s="51" t="s">
        <v>373</v>
      </c>
      <c r="M52" s="51" t="s">
        <v>373</v>
      </c>
      <c r="N52" s="51" t="s">
        <v>373</v>
      </c>
      <c r="O52" s="51" t="s">
        <v>373</v>
      </c>
      <c r="P52" s="51" t="s">
        <v>373</v>
      </c>
      <c r="Q52" s="51" t="s">
        <v>373</v>
      </c>
      <c r="R52" s="51" t="s">
        <v>373</v>
      </c>
      <c r="S52" s="51" t="s">
        <v>373</v>
      </c>
      <c r="T52" s="51" t="s">
        <v>373</v>
      </c>
      <c r="U52" s="51" t="s">
        <v>373</v>
      </c>
      <c r="V52" s="51" t="s">
        <v>373</v>
      </c>
      <c r="W52" s="51" t="s">
        <v>373</v>
      </c>
      <c r="X52" s="51" t="s">
        <v>373</v>
      </c>
      <c r="Y52" s="51" t="s">
        <v>373</v>
      </c>
      <c r="Z52" s="51" t="s">
        <v>373</v>
      </c>
      <c r="AA52" s="51" t="s">
        <v>373</v>
      </c>
      <c r="AB52" s="51" t="s">
        <v>373</v>
      </c>
      <c r="AC52" s="51" t="s">
        <v>373</v>
      </c>
      <c r="AD52" s="51" t="s">
        <v>373</v>
      </c>
      <c r="AE52" s="51" t="s">
        <v>373</v>
      </c>
      <c r="AF52" s="51" t="s">
        <v>373</v>
      </c>
      <c r="AG52" s="51" t="s">
        <v>373</v>
      </c>
      <c r="AH52" s="51" t="s">
        <v>373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">
        <v>373</v>
      </c>
      <c r="H53" s="51" t="s">
        <v>59</v>
      </c>
      <c r="I53" s="51" t="s">
        <v>373</v>
      </c>
      <c r="J53" s="51" t="s">
        <v>373</v>
      </c>
      <c r="K53" s="51" t="s">
        <v>373</v>
      </c>
      <c r="L53" s="51" t="s">
        <v>373</v>
      </c>
      <c r="M53" s="51" t="s">
        <v>24</v>
      </c>
      <c r="N53" s="51" t="s">
        <v>373</v>
      </c>
      <c r="O53" s="51" t="s">
        <v>373</v>
      </c>
      <c r="P53" s="51" t="s">
        <v>373</v>
      </c>
      <c r="Q53" s="51" t="s">
        <v>373</v>
      </c>
      <c r="R53" s="51" t="s">
        <v>373</v>
      </c>
      <c r="S53" s="51" t="s">
        <v>373</v>
      </c>
      <c r="T53" s="51" t="s">
        <v>373</v>
      </c>
      <c r="U53" s="51" t="s">
        <v>373</v>
      </c>
      <c r="V53" s="51" t="s">
        <v>373</v>
      </c>
      <c r="W53" s="51" t="s">
        <v>373</v>
      </c>
      <c r="X53" s="51" t="s">
        <v>373</v>
      </c>
      <c r="Y53" s="51" t="s">
        <v>373</v>
      </c>
      <c r="Z53" s="51" t="s">
        <v>15</v>
      </c>
      <c r="AA53" s="51" t="s">
        <v>373</v>
      </c>
      <c r="AB53" s="51" t="s">
        <v>373</v>
      </c>
      <c r="AC53" s="51" t="s">
        <v>15</v>
      </c>
      <c r="AD53" s="51" t="s">
        <v>373</v>
      </c>
      <c r="AE53" s="51" t="s">
        <v>24</v>
      </c>
      <c r="AF53" s="51" t="s">
        <v>373</v>
      </c>
      <c r="AG53" s="51" t="s">
        <v>373</v>
      </c>
      <c r="AH53" s="51" t="s">
        <v>373</v>
      </c>
      <c r="AI53" s="49" t="s">
        <v>15</v>
      </c>
      <c r="AK53" s="32">
        <f t="shared" si="1"/>
        <v>2</v>
      </c>
      <c r="AL53" s="32">
        <f t="shared" si="2"/>
        <v>2</v>
      </c>
      <c r="AM53" s="32">
        <f t="shared" si="3"/>
        <v>1</v>
      </c>
      <c r="AN53" s="32">
        <f t="shared" si="4"/>
        <v>5</v>
      </c>
      <c r="AO53" s="56">
        <f t="shared" si="5"/>
        <v>0.4</v>
      </c>
      <c r="AP53" s="58">
        <f t="shared" si="6"/>
        <v>0.4</v>
      </c>
      <c r="AQ53" s="58">
        <f t="shared" si="7"/>
        <v>0.2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">
        <v>373</v>
      </c>
      <c r="H54" s="51" t="s">
        <v>373</v>
      </c>
      <c r="I54" s="51" t="s">
        <v>373</v>
      </c>
      <c r="J54" s="51" t="s">
        <v>59</v>
      </c>
      <c r="K54" s="51" t="s">
        <v>15</v>
      </c>
      <c r="L54" s="51" t="s">
        <v>15</v>
      </c>
      <c r="M54" s="51" t="s">
        <v>373</v>
      </c>
      <c r="N54" s="51" t="s">
        <v>373</v>
      </c>
      <c r="O54" s="51" t="s">
        <v>373</v>
      </c>
      <c r="P54" s="51" t="s">
        <v>24</v>
      </c>
      <c r="Q54" s="51" t="s">
        <v>373</v>
      </c>
      <c r="R54" s="51" t="s">
        <v>373</v>
      </c>
      <c r="S54" s="51" t="s">
        <v>373</v>
      </c>
      <c r="T54" s="51" t="s">
        <v>15</v>
      </c>
      <c r="U54" s="51" t="s">
        <v>15</v>
      </c>
      <c r="V54" s="51" t="s">
        <v>373</v>
      </c>
      <c r="W54" s="51" t="s">
        <v>24</v>
      </c>
      <c r="X54" s="51" t="s">
        <v>15</v>
      </c>
      <c r="Y54" s="51" t="s">
        <v>373</v>
      </c>
      <c r="Z54" s="51" t="s">
        <v>373</v>
      </c>
      <c r="AA54" s="51" t="s">
        <v>373</v>
      </c>
      <c r="AB54" s="51" t="s">
        <v>373</v>
      </c>
      <c r="AC54" s="51" t="s">
        <v>15</v>
      </c>
      <c r="AD54" s="51" t="s">
        <v>373</v>
      </c>
      <c r="AE54" s="51" t="s">
        <v>373</v>
      </c>
      <c r="AF54" s="51" t="s">
        <v>373</v>
      </c>
      <c r="AG54" s="51" t="s">
        <v>373</v>
      </c>
      <c r="AH54" s="51" t="s">
        <v>15</v>
      </c>
      <c r="AI54" s="49" t="s">
        <v>15</v>
      </c>
      <c r="AK54" s="32">
        <f t="shared" si="1"/>
        <v>7</v>
      </c>
      <c r="AL54" s="32">
        <f t="shared" si="2"/>
        <v>2</v>
      </c>
      <c r="AM54" s="32">
        <f t="shared" si="3"/>
        <v>1</v>
      </c>
      <c r="AN54" s="32">
        <f t="shared" si="4"/>
        <v>10</v>
      </c>
      <c r="AO54" s="56">
        <f t="shared" si="5"/>
        <v>0.7</v>
      </c>
      <c r="AP54" s="58">
        <f t="shared" si="6"/>
        <v>0.2</v>
      </c>
      <c r="AQ54" s="58">
        <f t="shared" si="7"/>
        <v>0.1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">
        <v>373</v>
      </c>
      <c r="H55" s="51" t="s">
        <v>59</v>
      </c>
      <c r="I55" s="51" t="s">
        <v>24</v>
      </c>
      <c r="J55" s="51" t="s">
        <v>24</v>
      </c>
      <c r="K55" s="51" t="s">
        <v>15</v>
      </c>
      <c r="L55" s="51" t="s">
        <v>15</v>
      </c>
      <c r="M55" s="51" t="s">
        <v>24</v>
      </c>
      <c r="N55" s="51" t="s">
        <v>373</v>
      </c>
      <c r="O55" s="51" t="s">
        <v>24</v>
      </c>
      <c r="P55" s="51" t="s">
        <v>24</v>
      </c>
      <c r="Q55" s="51" t="s">
        <v>24</v>
      </c>
      <c r="R55" s="51" t="s">
        <v>24</v>
      </c>
      <c r="S55" s="51" t="s">
        <v>24</v>
      </c>
      <c r="T55" s="51" t="s">
        <v>59</v>
      </c>
      <c r="U55" s="51" t="s">
        <v>24</v>
      </c>
      <c r="V55" s="51" t="s">
        <v>24</v>
      </c>
      <c r="W55" s="51" t="s">
        <v>373</v>
      </c>
      <c r="X55" s="51" t="s">
        <v>373</v>
      </c>
      <c r="Y55" s="51" t="s">
        <v>24</v>
      </c>
      <c r="Z55" s="51" t="s">
        <v>15</v>
      </c>
      <c r="AA55" s="51" t="s">
        <v>373</v>
      </c>
      <c r="AB55" s="51" t="s">
        <v>373</v>
      </c>
      <c r="AC55" s="51" t="s">
        <v>15</v>
      </c>
      <c r="AD55" s="51" t="s">
        <v>24</v>
      </c>
      <c r="AE55" s="51" t="s">
        <v>373</v>
      </c>
      <c r="AF55" s="51" t="s">
        <v>24</v>
      </c>
      <c r="AG55" s="51" t="s">
        <v>24</v>
      </c>
      <c r="AH55" s="51" t="s">
        <v>24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">
        <v>373</v>
      </c>
      <c r="H56" s="51" t="s">
        <v>373</v>
      </c>
      <c r="I56" s="51" t="s">
        <v>24</v>
      </c>
      <c r="J56" s="51" t="s">
        <v>24</v>
      </c>
      <c r="K56" s="51" t="s">
        <v>373</v>
      </c>
      <c r="L56" s="51" t="s">
        <v>24</v>
      </c>
      <c r="M56" s="51" t="s">
        <v>24</v>
      </c>
      <c r="N56" s="51" t="s">
        <v>24</v>
      </c>
      <c r="O56" s="51" t="s">
        <v>24</v>
      </c>
      <c r="P56" s="51" t="s">
        <v>24</v>
      </c>
      <c r="Q56" s="51" t="s">
        <v>24</v>
      </c>
      <c r="R56" s="51" t="s">
        <v>373</v>
      </c>
      <c r="S56" s="51" t="s">
        <v>24</v>
      </c>
      <c r="T56" s="51" t="s">
        <v>373</v>
      </c>
      <c r="U56" s="51" t="s">
        <v>24</v>
      </c>
      <c r="V56" s="51" t="s">
        <v>24</v>
      </c>
      <c r="W56" s="51" t="s">
        <v>24</v>
      </c>
      <c r="X56" s="51" t="s">
        <v>373</v>
      </c>
      <c r="Y56" s="51" t="s">
        <v>24</v>
      </c>
      <c r="Z56" s="51" t="s">
        <v>24</v>
      </c>
      <c r="AA56" s="51" t="s">
        <v>24</v>
      </c>
      <c r="AB56" s="51" t="s">
        <v>373</v>
      </c>
      <c r="AC56" s="51" t="s">
        <v>15</v>
      </c>
      <c r="AD56" s="51" t="s">
        <v>24</v>
      </c>
      <c r="AE56" s="51" t="s">
        <v>373</v>
      </c>
      <c r="AF56" s="51" t="s">
        <v>24</v>
      </c>
      <c r="AG56" s="51" t="s">
        <v>24</v>
      </c>
      <c r="AH56" s="51" t="s">
        <v>373</v>
      </c>
      <c r="AI56" s="49" t="s">
        <v>24</v>
      </c>
      <c r="AK56" s="32">
        <f t="shared" si="1"/>
        <v>1</v>
      </c>
      <c r="AL56" s="32">
        <f t="shared" si="2"/>
        <v>18</v>
      </c>
      <c r="AM56" s="32">
        <f t="shared" si="3"/>
        <v>0</v>
      </c>
      <c r="AN56" s="32">
        <f t="shared" si="4"/>
        <v>19</v>
      </c>
      <c r="AO56" s="58">
        <f t="shared" si="5"/>
        <v>5.2631578947368418E-2</v>
      </c>
      <c r="AP56" s="56">
        <f t="shared" si="6"/>
        <v>0.94736842105263153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">
        <v>15</v>
      </c>
      <c r="H57" s="51" t="s">
        <v>15</v>
      </c>
      <c r="I57" s="51" t="s">
        <v>24</v>
      </c>
      <c r="J57" s="51" t="s">
        <v>24</v>
      </c>
      <c r="K57" s="51" t="s">
        <v>15</v>
      </c>
      <c r="L57" s="51" t="s">
        <v>373</v>
      </c>
      <c r="M57" s="51" t="s">
        <v>373</v>
      </c>
      <c r="N57" s="51" t="s">
        <v>373</v>
      </c>
      <c r="O57" s="51" t="s">
        <v>373</v>
      </c>
      <c r="P57" s="51" t="s">
        <v>24</v>
      </c>
      <c r="Q57" s="51" t="s">
        <v>373</v>
      </c>
      <c r="R57" s="51" t="s">
        <v>373</v>
      </c>
      <c r="S57" s="51" t="s">
        <v>24</v>
      </c>
      <c r="T57" s="51" t="s">
        <v>59</v>
      </c>
      <c r="U57" s="51" t="s">
        <v>24</v>
      </c>
      <c r="V57" s="51" t="s">
        <v>24</v>
      </c>
      <c r="W57" s="51" t="s">
        <v>24</v>
      </c>
      <c r="X57" s="51" t="s">
        <v>24</v>
      </c>
      <c r="Y57" s="51" t="s">
        <v>24</v>
      </c>
      <c r="Z57" s="51" t="s">
        <v>24</v>
      </c>
      <c r="AA57" s="51" t="s">
        <v>373</v>
      </c>
      <c r="AB57" s="51" t="s">
        <v>373</v>
      </c>
      <c r="AC57" s="51" t="s">
        <v>59</v>
      </c>
      <c r="AD57" s="51" t="s">
        <v>373</v>
      </c>
      <c r="AE57" s="51" t="s">
        <v>373</v>
      </c>
      <c r="AF57" s="51" t="s">
        <v>373</v>
      </c>
      <c r="AG57" s="51" t="s">
        <v>24</v>
      </c>
      <c r="AH57" s="51" t="s">
        <v>373</v>
      </c>
      <c r="AI57" s="49" t="s">
        <v>24</v>
      </c>
      <c r="AK57" s="32">
        <f t="shared" si="1"/>
        <v>3</v>
      </c>
      <c r="AL57" s="32">
        <f t="shared" si="2"/>
        <v>11</v>
      </c>
      <c r="AM57" s="32">
        <f t="shared" si="3"/>
        <v>2</v>
      </c>
      <c r="AN57" s="32">
        <f t="shared" si="4"/>
        <v>16</v>
      </c>
      <c r="AO57" s="58">
        <f t="shared" si="5"/>
        <v>0.1875</v>
      </c>
      <c r="AP57" s="56">
        <f t="shared" si="6"/>
        <v>0.6875</v>
      </c>
      <c r="AQ57" s="58">
        <f t="shared" si="7"/>
        <v>0.125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">
        <v>373</v>
      </c>
      <c r="H58" s="51" t="s">
        <v>373</v>
      </c>
      <c r="I58" s="51" t="s">
        <v>24</v>
      </c>
      <c r="J58" s="51" t="s">
        <v>59</v>
      </c>
      <c r="K58" s="51" t="s">
        <v>24</v>
      </c>
      <c r="L58" s="51" t="s">
        <v>373</v>
      </c>
      <c r="M58" s="51" t="s">
        <v>373</v>
      </c>
      <c r="N58" s="51" t="s">
        <v>373</v>
      </c>
      <c r="O58" s="51" t="s">
        <v>373</v>
      </c>
      <c r="P58" s="51" t="s">
        <v>373</v>
      </c>
      <c r="Q58" s="51" t="s">
        <v>24</v>
      </c>
      <c r="R58" s="51" t="s">
        <v>373</v>
      </c>
      <c r="S58" s="51" t="s">
        <v>24</v>
      </c>
      <c r="T58" s="51" t="s">
        <v>59</v>
      </c>
      <c r="U58" s="51" t="s">
        <v>24</v>
      </c>
      <c r="V58" s="51" t="s">
        <v>373</v>
      </c>
      <c r="W58" s="51" t="s">
        <v>59</v>
      </c>
      <c r="X58" s="51" t="s">
        <v>24</v>
      </c>
      <c r="Y58" s="51" t="s">
        <v>373</v>
      </c>
      <c r="Z58" s="51" t="s">
        <v>24</v>
      </c>
      <c r="AA58" s="51" t="s">
        <v>373</v>
      </c>
      <c r="AB58" s="51" t="s">
        <v>373</v>
      </c>
      <c r="AC58" s="51" t="s">
        <v>15</v>
      </c>
      <c r="AD58" s="51" t="s">
        <v>373</v>
      </c>
      <c r="AE58" s="51" t="s">
        <v>373</v>
      </c>
      <c r="AF58" s="51" t="s">
        <v>373</v>
      </c>
      <c r="AG58" s="51" t="s">
        <v>373</v>
      </c>
      <c r="AH58" s="51" t="s">
        <v>373</v>
      </c>
      <c r="AI58" s="49" t="s">
        <v>24</v>
      </c>
      <c r="AK58" s="32">
        <f t="shared" si="1"/>
        <v>1</v>
      </c>
      <c r="AL58" s="32">
        <f t="shared" si="2"/>
        <v>7</v>
      </c>
      <c r="AM58" s="32">
        <f t="shared" si="3"/>
        <v>3</v>
      </c>
      <c r="AN58" s="32">
        <f t="shared" si="4"/>
        <v>11</v>
      </c>
      <c r="AO58" s="58">
        <f t="shared" si="5"/>
        <v>9.0909090909090912E-2</v>
      </c>
      <c r="AP58" s="56">
        <f t="shared" si="6"/>
        <v>0.63636363636363635</v>
      </c>
      <c r="AQ58" s="58">
        <f t="shared" si="7"/>
        <v>0.27272727272727271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">
        <v>373</v>
      </c>
      <c r="H59" s="51" t="s">
        <v>373</v>
      </c>
      <c r="I59" s="51" t="s">
        <v>373</v>
      </c>
      <c r="J59" s="51" t="s">
        <v>373</v>
      </c>
      <c r="K59" s="51" t="s">
        <v>373</v>
      </c>
      <c r="L59" s="51" t="s">
        <v>373</v>
      </c>
      <c r="M59" s="51" t="s">
        <v>373</v>
      </c>
      <c r="N59" s="51" t="s">
        <v>373</v>
      </c>
      <c r="O59" s="51" t="s">
        <v>373</v>
      </c>
      <c r="P59" s="51" t="s">
        <v>24</v>
      </c>
      <c r="Q59" s="51" t="s">
        <v>373</v>
      </c>
      <c r="R59" s="51" t="s">
        <v>373</v>
      </c>
      <c r="S59" s="51" t="s">
        <v>373</v>
      </c>
      <c r="T59" s="51" t="s">
        <v>373</v>
      </c>
      <c r="U59" s="51" t="s">
        <v>24</v>
      </c>
      <c r="V59" s="51" t="s">
        <v>373</v>
      </c>
      <c r="W59" s="51" t="s">
        <v>373</v>
      </c>
      <c r="X59" s="51" t="s">
        <v>373</v>
      </c>
      <c r="Y59" s="51" t="s">
        <v>373</v>
      </c>
      <c r="Z59" s="51" t="s">
        <v>373</v>
      </c>
      <c r="AA59" s="51" t="s">
        <v>373</v>
      </c>
      <c r="AB59" s="51" t="s">
        <v>373</v>
      </c>
      <c r="AC59" s="51" t="s">
        <v>373</v>
      </c>
      <c r="AD59" s="51" t="s">
        <v>373</v>
      </c>
      <c r="AE59" s="51" t="s">
        <v>373</v>
      </c>
      <c r="AF59" s="51" t="s">
        <v>373</v>
      </c>
      <c r="AG59" s="51" t="s">
        <v>373</v>
      </c>
      <c r="AH59" s="51" t="s">
        <v>373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">
        <v>373</v>
      </c>
      <c r="H60" s="51" t="s">
        <v>373</v>
      </c>
      <c r="I60" s="51" t="s">
        <v>24</v>
      </c>
      <c r="J60" s="51" t="s">
        <v>24</v>
      </c>
      <c r="K60" s="51" t="s">
        <v>373</v>
      </c>
      <c r="L60" s="51" t="s">
        <v>373</v>
      </c>
      <c r="M60" s="51" t="s">
        <v>373</v>
      </c>
      <c r="N60" s="51" t="s">
        <v>59</v>
      </c>
      <c r="O60" s="51" t="s">
        <v>373</v>
      </c>
      <c r="P60" s="51" t="s">
        <v>24</v>
      </c>
      <c r="Q60" s="51" t="s">
        <v>373</v>
      </c>
      <c r="R60" s="51" t="s">
        <v>373</v>
      </c>
      <c r="S60" s="51" t="s">
        <v>24</v>
      </c>
      <c r="T60" s="51" t="s">
        <v>59</v>
      </c>
      <c r="U60" s="51" t="s">
        <v>373</v>
      </c>
      <c r="V60" s="51" t="s">
        <v>373</v>
      </c>
      <c r="W60" s="51" t="s">
        <v>24</v>
      </c>
      <c r="X60" s="51" t="s">
        <v>24</v>
      </c>
      <c r="Y60" s="51" t="s">
        <v>373</v>
      </c>
      <c r="Z60" s="51" t="s">
        <v>59</v>
      </c>
      <c r="AA60" s="51" t="s">
        <v>373</v>
      </c>
      <c r="AB60" s="51" t="s">
        <v>373</v>
      </c>
      <c r="AC60" s="51" t="s">
        <v>373</v>
      </c>
      <c r="AD60" s="51" t="s">
        <v>373</v>
      </c>
      <c r="AE60" s="51" t="s">
        <v>24</v>
      </c>
      <c r="AF60" s="51" t="s">
        <v>15</v>
      </c>
      <c r="AG60" s="51" t="s">
        <v>24</v>
      </c>
      <c r="AH60" s="51" t="s">
        <v>24</v>
      </c>
      <c r="AI60" s="49" t="s">
        <v>24</v>
      </c>
      <c r="AK60" s="32">
        <f t="shared" si="1"/>
        <v>1</v>
      </c>
      <c r="AL60" s="32">
        <f t="shared" si="2"/>
        <v>9</v>
      </c>
      <c r="AM60" s="32">
        <f t="shared" si="3"/>
        <v>3</v>
      </c>
      <c r="AN60" s="32">
        <f t="shared" si="4"/>
        <v>13</v>
      </c>
      <c r="AO60" s="58">
        <f t="shared" si="5"/>
        <v>7.6923076923076927E-2</v>
      </c>
      <c r="AP60" s="56">
        <f t="shared" si="6"/>
        <v>0.69230769230769229</v>
      </c>
      <c r="AQ60" s="58">
        <f t="shared" si="7"/>
        <v>0.23076923076923078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">
        <v>24</v>
      </c>
      <c r="H61" s="51" t="s">
        <v>59</v>
      </c>
      <c r="I61" s="51" t="s">
        <v>373</v>
      </c>
      <c r="J61" s="51" t="s">
        <v>373</v>
      </c>
      <c r="K61" s="51" t="s">
        <v>373</v>
      </c>
      <c r="L61" s="51" t="s">
        <v>373</v>
      </c>
      <c r="M61" s="51" t="s">
        <v>24</v>
      </c>
      <c r="N61" s="51" t="s">
        <v>373</v>
      </c>
      <c r="O61" s="51" t="s">
        <v>373</v>
      </c>
      <c r="P61" s="51" t="s">
        <v>15</v>
      </c>
      <c r="Q61" s="51" t="s">
        <v>373</v>
      </c>
      <c r="R61" s="51" t="s">
        <v>373</v>
      </c>
      <c r="S61" s="51" t="s">
        <v>24</v>
      </c>
      <c r="T61" s="51" t="s">
        <v>59</v>
      </c>
      <c r="U61" s="51" t="s">
        <v>15</v>
      </c>
      <c r="V61" s="51" t="s">
        <v>373</v>
      </c>
      <c r="W61" s="51" t="s">
        <v>24</v>
      </c>
      <c r="X61" s="51" t="s">
        <v>373</v>
      </c>
      <c r="Y61" s="51" t="s">
        <v>24</v>
      </c>
      <c r="Z61" s="51" t="s">
        <v>373</v>
      </c>
      <c r="AA61" s="51" t="s">
        <v>373</v>
      </c>
      <c r="AB61" s="51" t="s">
        <v>373</v>
      </c>
      <c r="AC61" s="51" t="s">
        <v>373</v>
      </c>
      <c r="AD61" s="51" t="s">
        <v>15</v>
      </c>
      <c r="AE61" s="51" t="s">
        <v>24</v>
      </c>
      <c r="AF61" s="51" t="s">
        <v>15</v>
      </c>
      <c r="AG61" s="51" t="s">
        <v>373</v>
      </c>
      <c r="AH61" s="51" t="s">
        <v>24</v>
      </c>
      <c r="AI61" s="49" t="s">
        <v>24</v>
      </c>
      <c r="AK61" s="32">
        <f t="shared" si="1"/>
        <v>4</v>
      </c>
      <c r="AL61" s="32">
        <f t="shared" si="2"/>
        <v>7</v>
      </c>
      <c r="AM61" s="32">
        <f t="shared" si="3"/>
        <v>2</v>
      </c>
      <c r="AN61" s="32">
        <f t="shared" si="4"/>
        <v>13</v>
      </c>
      <c r="AO61" s="58">
        <f t="shared" si="5"/>
        <v>0.30769230769230771</v>
      </c>
      <c r="AP61" s="56">
        <f t="shared" si="6"/>
        <v>0.53846153846153844</v>
      </c>
      <c r="AQ61" s="58">
        <f t="shared" si="7"/>
        <v>0.15384615384615385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">
        <v>59</v>
      </c>
      <c r="H62" s="51" t="s">
        <v>373</v>
      </c>
      <c r="I62" s="51" t="s">
        <v>15</v>
      </c>
      <c r="J62" s="51" t="s">
        <v>15</v>
      </c>
      <c r="K62" s="51" t="s">
        <v>24</v>
      </c>
      <c r="L62" s="51" t="s">
        <v>373</v>
      </c>
      <c r="M62" s="51" t="s">
        <v>15</v>
      </c>
      <c r="N62" s="51" t="s">
        <v>373</v>
      </c>
      <c r="O62" s="51" t="s">
        <v>15</v>
      </c>
      <c r="P62" s="51" t="s">
        <v>373</v>
      </c>
      <c r="Q62" s="51" t="s">
        <v>15</v>
      </c>
      <c r="R62" s="51" t="s">
        <v>373</v>
      </c>
      <c r="S62" s="51" t="s">
        <v>15</v>
      </c>
      <c r="T62" s="51" t="s">
        <v>15</v>
      </c>
      <c r="U62" s="51" t="s">
        <v>15</v>
      </c>
      <c r="V62" s="51" t="s">
        <v>15</v>
      </c>
      <c r="W62" s="51" t="s">
        <v>373</v>
      </c>
      <c r="X62" s="51" t="s">
        <v>24</v>
      </c>
      <c r="Y62" s="51" t="s">
        <v>15</v>
      </c>
      <c r="Z62" s="51" t="s">
        <v>15</v>
      </c>
      <c r="AA62" s="51" t="s">
        <v>15</v>
      </c>
      <c r="AB62" s="51" t="s">
        <v>373</v>
      </c>
      <c r="AC62" s="51" t="s">
        <v>15</v>
      </c>
      <c r="AD62" s="51" t="s">
        <v>15</v>
      </c>
      <c r="AE62" s="51" t="s">
        <v>15</v>
      </c>
      <c r="AF62" s="51" t="s">
        <v>373</v>
      </c>
      <c r="AG62" s="51" t="s">
        <v>24</v>
      </c>
      <c r="AH62" s="51" t="s">
        <v>15</v>
      </c>
      <c r="AI62" s="49" t="s">
        <v>15</v>
      </c>
      <c r="AK62" s="32">
        <f t="shared" si="1"/>
        <v>16</v>
      </c>
      <c r="AL62" s="32">
        <f t="shared" si="2"/>
        <v>3</v>
      </c>
      <c r="AM62" s="32">
        <f t="shared" si="3"/>
        <v>1</v>
      </c>
      <c r="AN62" s="32">
        <f t="shared" si="4"/>
        <v>20</v>
      </c>
      <c r="AO62" s="56">
        <f t="shared" si="5"/>
        <v>0.8</v>
      </c>
      <c r="AP62" s="58">
        <f t="shared" si="6"/>
        <v>0.15</v>
      </c>
      <c r="AQ62" s="58">
        <f t="shared" si="7"/>
        <v>0.05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">
        <v>24</v>
      </c>
      <c r="H63" s="51" t="s">
        <v>15</v>
      </c>
      <c r="I63" s="51" t="s">
        <v>24</v>
      </c>
      <c r="J63" s="51" t="s">
        <v>24</v>
      </c>
      <c r="K63" s="51" t="s">
        <v>24</v>
      </c>
      <c r="L63" s="51" t="s">
        <v>59</v>
      </c>
      <c r="M63" s="51" t="s">
        <v>24</v>
      </c>
      <c r="N63" s="51" t="s">
        <v>373</v>
      </c>
      <c r="O63" s="51" t="s">
        <v>24</v>
      </c>
      <c r="P63" s="51" t="s">
        <v>373</v>
      </c>
      <c r="Q63" s="51" t="s">
        <v>373</v>
      </c>
      <c r="R63" s="51" t="s">
        <v>24</v>
      </c>
      <c r="S63" s="51" t="s">
        <v>24</v>
      </c>
      <c r="T63" s="51" t="s">
        <v>59</v>
      </c>
      <c r="U63" s="51" t="s">
        <v>24</v>
      </c>
      <c r="V63" s="51" t="s">
        <v>373</v>
      </c>
      <c r="W63" s="51" t="s">
        <v>24</v>
      </c>
      <c r="X63" s="51" t="s">
        <v>373</v>
      </c>
      <c r="Y63" s="51" t="s">
        <v>24</v>
      </c>
      <c r="Z63" s="51" t="s">
        <v>24</v>
      </c>
      <c r="AA63" s="51" t="s">
        <v>24</v>
      </c>
      <c r="AB63" s="51" t="s">
        <v>373</v>
      </c>
      <c r="AC63" s="51" t="s">
        <v>24</v>
      </c>
      <c r="AD63" s="51" t="s">
        <v>24</v>
      </c>
      <c r="AE63" s="51" t="s">
        <v>59</v>
      </c>
      <c r="AF63" s="51" t="s">
        <v>373</v>
      </c>
      <c r="AG63" s="51" t="s">
        <v>373</v>
      </c>
      <c r="AH63" s="51" t="s">
        <v>24</v>
      </c>
      <c r="AI63" s="49" t="s">
        <v>24</v>
      </c>
      <c r="AK63" s="32">
        <f t="shared" si="1"/>
        <v>1</v>
      </c>
      <c r="AL63" s="32">
        <f t="shared" si="2"/>
        <v>16</v>
      </c>
      <c r="AM63" s="32">
        <f t="shared" si="3"/>
        <v>3</v>
      </c>
      <c r="AN63" s="32">
        <f t="shared" si="4"/>
        <v>20</v>
      </c>
      <c r="AO63" s="58">
        <f t="shared" si="5"/>
        <v>0.05</v>
      </c>
      <c r="AP63" s="56">
        <f t="shared" si="6"/>
        <v>0.8</v>
      </c>
      <c r="AQ63" s="58">
        <f t="shared" si="7"/>
        <v>0.15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">
        <v>24</v>
      </c>
      <c r="H64" s="51" t="s">
        <v>373</v>
      </c>
      <c r="I64" s="51" t="s">
        <v>373</v>
      </c>
      <c r="J64" s="51" t="s">
        <v>24</v>
      </c>
      <c r="K64" s="51" t="s">
        <v>24</v>
      </c>
      <c r="L64" s="51" t="s">
        <v>24</v>
      </c>
      <c r="M64" s="51" t="s">
        <v>24</v>
      </c>
      <c r="N64" s="51" t="s">
        <v>373</v>
      </c>
      <c r="O64" s="51" t="s">
        <v>24</v>
      </c>
      <c r="P64" s="51" t="s">
        <v>373</v>
      </c>
      <c r="Q64" s="51" t="s">
        <v>373</v>
      </c>
      <c r="R64" s="51" t="s">
        <v>373</v>
      </c>
      <c r="S64" s="51" t="s">
        <v>24</v>
      </c>
      <c r="T64" s="51" t="s">
        <v>24</v>
      </c>
      <c r="U64" s="51" t="s">
        <v>24</v>
      </c>
      <c r="V64" s="51" t="s">
        <v>24</v>
      </c>
      <c r="W64" s="51" t="s">
        <v>373</v>
      </c>
      <c r="X64" s="51" t="s">
        <v>24</v>
      </c>
      <c r="Y64" s="51" t="s">
        <v>24</v>
      </c>
      <c r="Z64" s="51" t="s">
        <v>24</v>
      </c>
      <c r="AA64" s="51" t="s">
        <v>24</v>
      </c>
      <c r="AB64" s="51" t="s">
        <v>373</v>
      </c>
      <c r="AC64" s="51" t="s">
        <v>24</v>
      </c>
      <c r="AD64" s="51" t="s">
        <v>373</v>
      </c>
      <c r="AE64" s="51" t="s">
        <v>373</v>
      </c>
      <c r="AF64" s="51" t="s">
        <v>24</v>
      </c>
      <c r="AG64" s="51" t="s">
        <v>373</v>
      </c>
      <c r="AH64" s="51" t="s">
        <v>373</v>
      </c>
      <c r="AI64" s="49" t="s">
        <v>24</v>
      </c>
      <c r="AK64" s="32">
        <f t="shared" si="1"/>
        <v>0</v>
      </c>
      <c r="AL64" s="32">
        <f t="shared" si="2"/>
        <v>16</v>
      </c>
      <c r="AM64" s="32">
        <f t="shared" si="3"/>
        <v>0</v>
      </c>
      <c r="AN64" s="32">
        <f t="shared" si="4"/>
        <v>16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">
        <v>373</v>
      </c>
      <c r="H65" s="51" t="s">
        <v>373</v>
      </c>
      <c r="I65" s="51" t="s">
        <v>373</v>
      </c>
      <c r="J65" s="51" t="s">
        <v>373</v>
      </c>
      <c r="K65" s="51" t="s">
        <v>373</v>
      </c>
      <c r="L65" s="51" t="s">
        <v>373</v>
      </c>
      <c r="M65" s="51" t="s">
        <v>373</v>
      </c>
      <c r="N65" s="51" t="s">
        <v>373</v>
      </c>
      <c r="O65" s="51" t="s">
        <v>373</v>
      </c>
      <c r="P65" s="51" t="s">
        <v>373</v>
      </c>
      <c r="Q65" s="51" t="s">
        <v>373</v>
      </c>
      <c r="R65" s="51" t="s">
        <v>373</v>
      </c>
      <c r="S65" s="51" t="s">
        <v>373</v>
      </c>
      <c r="T65" s="51" t="s">
        <v>373</v>
      </c>
      <c r="U65" s="51" t="s">
        <v>373</v>
      </c>
      <c r="V65" s="51" t="s">
        <v>373</v>
      </c>
      <c r="W65" s="51" t="s">
        <v>373</v>
      </c>
      <c r="X65" s="51" t="s">
        <v>373</v>
      </c>
      <c r="Y65" s="51" t="s">
        <v>373</v>
      </c>
      <c r="Z65" s="51" t="s">
        <v>373</v>
      </c>
      <c r="AA65" s="51" t="s">
        <v>373</v>
      </c>
      <c r="AB65" s="51" t="s">
        <v>373</v>
      </c>
      <c r="AC65" s="51" t="s">
        <v>373</v>
      </c>
      <c r="AD65" s="51" t="s">
        <v>373</v>
      </c>
      <c r="AE65" s="51" t="s">
        <v>373</v>
      </c>
      <c r="AF65" s="51" t="s">
        <v>373</v>
      </c>
      <c r="AG65" s="51" t="s">
        <v>373</v>
      </c>
      <c r="AH65" s="51" t="s">
        <v>373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">
        <v>373</v>
      </c>
      <c r="H66" s="51" t="s">
        <v>373</v>
      </c>
      <c r="I66" s="51" t="s">
        <v>373</v>
      </c>
      <c r="J66" s="51" t="s">
        <v>373</v>
      </c>
      <c r="K66" s="51" t="s">
        <v>373</v>
      </c>
      <c r="L66" s="51" t="s">
        <v>373</v>
      </c>
      <c r="M66" s="51" t="s">
        <v>373</v>
      </c>
      <c r="N66" s="51" t="s">
        <v>373</v>
      </c>
      <c r="O66" s="51" t="s">
        <v>373</v>
      </c>
      <c r="P66" s="51" t="s">
        <v>373</v>
      </c>
      <c r="Q66" s="51" t="s">
        <v>373</v>
      </c>
      <c r="R66" s="51" t="s">
        <v>373</v>
      </c>
      <c r="S66" s="51" t="s">
        <v>373</v>
      </c>
      <c r="T66" s="51" t="s">
        <v>373</v>
      </c>
      <c r="U66" s="51" t="s">
        <v>373</v>
      </c>
      <c r="V66" s="51" t="s">
        <v>373</v>
      </c>
      <c r="W66" s="51" t="s">
        <v>373</v>
      </c>
      <c r="X66" s="51" t="s">
        <v>373</v>
      </c>
      <c r="Y66" s="51" t="s">
        <v>373</v>
      </c>
      <c r="Z66" s="51" t="s">
        <v>373</v>
      </c>
      <c r="AA66" s="51" t="s">
        <v>373</v>
      </c>
      <c r="AB66" s="51" t="s">
        <v>373</v>
      </c>
      <c r="AC66" s="51" t="s">
        <v>373</v>
      </c>
      <c r="AD66" s="51" t="s">
        <v>373</v>
      </c>
      <c r="AE66" s="51" t="s">
        <v>373</v>
      </c>
      <c r="AF66" s="51" t="s">
        <v>373</v>
      </c>
      <c r="AG66" s="51" t="s">
        <v>373</v>
      </c>
      <c r="AH66" s="51" t="s">
        <v>373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">
        <v>373</v>
      </c>
      <c r="H67" s="51" t="s">
        <v>373</v>
      </c>
      <c r="I67" s="51" t="s">
        <v>373</v>
      </c>
      <c r="J67" s="51" t="s">
        <v>373</v>
      </c>
      <c r="K67" s="51" t="s">
        <v>373</v>
      </c>
      <c r="L67" s="51" t="s">
        <v>373</v>
      </c>
      <c r="M67" s="51" t="s">
        <v>373</v>
      </c>
      <c r="N67" s="51" t="s">
        <v>373</v>
      </c>
      <c r="O67" s="51" t="s">
        <v>373</v>
      </c>
      <c r="P67" s="51" t="s">
        <v>373</v>
      </c>
      <c r="Q67" s="51" t="s">
        <v>373</v>
      </c>
      <c r="R67" s="51" t="s">
        <v>373</v>
      </c>
      <c r="S67" s="51" t="s">
        <v>373</v>
      </c>
      <c r="T67" s="51" t="s">
        <v>373</v>
      </c>
      <c r="U67" s="51" t="s">
        <v>373</v>
      </c>
      <c r="V67" s="51" t="s">
        <v>373</v>
      </c>
      <c r="W67" s="51" t="s">
        <v>373</v>
      </c>
      <c r="X67" s="51" t="s">
        <v>373</v>
      </c>
      <c r="Y67" s="51" t="s">
        <v>373</v>
      </c>
      <c r="Z67" s="51" t="s">
        <v>373</v>
      </c>
      <c r="AA67" s="51" t="s">
        <v>373</v>
      </c>
      <c r="AB67" s="51" t="s">
        <v>373</v>
      </c>
      <c r="AC67" s="51" t="s">
        <v>373</v>
      </c>
      <c r="AD67" s="51" t="s">
        <v>373</v>
      </c>
      <c r="AE67" s="51" t="s">
        <v>373</v>
      </c>
      <c r="AF67" s="51" t="s">
        <v>373</v>
      </c>
      <c r="AG67" s="51" t="s">
        <v>373</v>
      </c>
      <c r="AH67" s="51" t="s">
        <v>373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">
        <v>373</v>
      </c>
      <c r="H68" s="51" t="s">
        <v>373</v>
      </c>
      <c r="I68" s="51" t="s">
        <v>373</v>
      </c>
      <c r="J68" s="51" t="s">
        <v>373</v>
      </c>
      <c r="K68" s="51" t="s">
        <v>373</v>
      </c>
      <c r="L68" s="51" t="s">
        <v>373</v>
      </c>
      <c r="M68" s="51" t="s">
        <v>373</v>
      </c>
      <c r="N68" s="51" t="s">
        <v>373</v>
      </c>
      <c r="O68" s="51" t="s">
        <v>373</v>
      </c>
      <c r="P68" s="51" t="s">
        <v>15</v>
      </c>
      <c r="Q68" s="51" t="s">
        <v>373</v>
      </c>
      <c r="R68" s="51" t="s">
        <v>373</v>
      </c>
      <c r="S68" s="51" t="s">
        <v>373</v>
      </c>
      <c r="T68" s="51" t="s">
        <v>373</v>
      </c>
      <c r="U68" s="51" t="s">
        <v>373</v>
      </c>
      <c r="V68" s="51" t="s">
        <v>373</v>
      </c>
      <c r="W68" s="51" t="s">
        <v>373</v>
      </c>
      <c r="X68" s="51" t="s">
        <v>373</v>
      </c>
      <c r="Y68" s="51" t="s">
        <v>373</v>
      </c>
      <c r="Z68" s="51" t="s">
        <v>24</v>
      </c>
      <c r="AA68" s="51" t="s">
        <v>15</v>
      </c>
      <c r="AB68" s="51" t="s">
        <v>373</v>
      </c>
      <c r="AC68" s="51" t="s">
        <v>15</v>
      </c>
      <c r="AD68" s="51" t="s">
        <v>373</v>
      </c>
      <c r="AE68" s="51" t="s">
        <v>373</v>
      </c>
      <c r="AF68" s="51" t="s">
        <v>373</v>
      </c>
      <c r="AG68" s="51" t="s">
        <v>373</v>
      </c>
      <c r="AH68" s="51" t="s">
        <v>15</v>
      </c>
      <c r="AI68" s="49" t="s">
        <v>15</v>
      </c>
      <c r="AK68" s="32">
        <f t="shared" si="1"/>
        <v>4</v>
      </c>
      <c r="AL68" s="32">
        <f t="shared" si="2"/>
        <v>1</v>
      </c>
      <c r="AM68" s="32">
        <f t="shared" si="3"/>
        <v>0</v>
      </c>
      <c r="AN68" s="32">
        <f t="shared" si="4"/>
        <v>5</v>
      </c>
      <c r="AO68" s="56">
        <f t="shared" si="5"/>
        <v>0.8</v>
      </c>
      <c r="AP68" s="58">
        <f t="shared" si="6"/>
        <v>0.2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">
        <v>373</v>
      </c>
      <c r="H69" s="51" t="s">
        <v>373</v>
      </c>
      <c r="I69" s="51" t="s">
        <v>373</v>
      </c>
      <c r="J69" s="51" t="s">
        <v>373</v>
      </c>
      <c r="K69" s="51" t="s">
        <v>373</v>
      </c>
      <c r="L69" s="51" t="s">
        <v>373</v>
      </c>
      <c r="M69" s="51" t="s">
        <v>373</v>
      </c>
      <c r="N69" s="51" t="s">
        <v>373</v>
      </c>
      <c r="O69" s="51" t="s">
        <v>373</v>
      </c>
      <c r="P69" s="51" t="s">
        <v>373</v>
      </c>
      <c r="Q69" s="51" t="s">
        <v>373</v>
      </c>
      <c r="R69" s="51" t="s">
        <v>373</v>
      </c>
      <c r="S69" s="51" t="s">
        <v>373</v>
      </c>
      <c r="T69" s="51" t="s">
        <v>373</v>
      </c>
      <c r="U69" s="51" t="s">
        <v>373</v>
      </c>
      <c r="V69" s="51" t="s">
        <v>373</v>
      </c>
      <c r="W69" s="51" t="s">
        <v>373</v>
      </c>
      <c r="X69" s="51" t="s">
        <v>373</v>
      </c>
      <c r="Y69" s="51" t="s">
        <v>373</v>
      </c>
      <c r="Z69" s="51" t="s">
        <v>373</v>
      </c>
      <c r="AA69" s="51" t="s">
        <v>373</v>
      </c>
      <c r="AB69" s="51" t="s">
        <v>373</v>
      </c>
      <c r="AC69" s="51" t="s">
        <v>373</v>
      </c>
      <c r="AD69" s="51" t="s">
        <v>373</v>
      </c>
      <c r="AE69" s="51" t="s">
        <v>373</v>
      </c>
      <c r="AF69" s="51" t="s">
        <v>373</v>
      </c>
      <c r="AG69" s="51" t="s">
        <v>373</v>
      </c>
      <c r="AH69" s="51" t="s">
        <v>373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8">
        <f t="shared" si="5"/>
        <v>0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">
        <v>373</v>
      </c>
      <c r="H70" s="51" t="s">
        <v>59</v>
      </c>
      <c r="I70" s="51" t="s">
        <v>373</v>
      </c>
      <c r="J70" s="51" t="s">
        <v>373</v>
      </c>
      <c r="K70" s="51" t="s">
        <v>373</v>
      </c>
      <c r="L70" s="51" t="s">
        <v>373</v>
      </c>
      <c r="M70" s="51" t="s">
        <v>373</v>
      </c>
      <c r="N70" s="51" t="s">
        <v>373</v>
      </c>
      <c r="O70" s="51" t="s">
        <v>373</v>
      </c>
      <c r="P70" s="51" t="s">
        <v>373</v>
      </c>
      <c r="Q70" s="51" t="s">
        <v>373</v>
      </c>
      <c r="R70" s="51" t="s">
        <v>373</v>
      </c>
      <c r="S70" s="51" t="s">
        <v>373</v>
      </c>
      <c r="T70" s="51" t="s">
        <v>373</v>
      </c>
      <c r="U70" s="51" t="s">
        <v>373</v>
      </c>
      <c r="V70" s="51" t="s">
        <v>373</v>
      </c>
      <c r="W70" s="51" t="s">
        <v>373</v>
      </c>
      <c r="X70" s="51" t="s">
        <v>373</v>
      </c>
      <c r="Y70" s="51" t="s">
        <v>373</v>
      </c>
      <c r="Z70" s="51" t="s">
        <v>373</v>
      </c>
      <c r="AA70" s="51" t="s">
        <v>373</v>
      </c>
      <c r="AB70" s="51" t="s">
        <v>373</v>
      </c>
      <c r="AC70" s="51" t="s">
        <v>373</v>
      </c>
      <c r="AD70" s="51" t="s">
        <v>24</v>
      </c>
      <c r="AE70" s="51" t="s">
        <v>373</v>
      </c>
      <c r="AF70" s="51" t="s">
        <v>373</v>
      </c>
      <c r="AG70" s="51" t="s">
        <v>373</v>
      </c>
      <c r="AH70" s="51" t="s">
        <v>24</v>
      </c>
      <c r="AI70" s="49" t="s">
        <v>24</v>
      </c>
      <c r="AK70" s="32">
        <f t="shared" si="1"/>
        <v>0</v>
      </c>
      <c r="AL70" s="32">
        <f t="shared" si="2"/>
        <v>2</v>
      </c>
      <c r="AM70" s="32">
        <f t="shared" si="3"/>
        <v>1</v>
      </c>
      <c r="AN70" s="32">
        <f t="shared" si="4"/>
        <v>3</v>
      </c>
      <c r="AO70" s="58">
        <f t="shared" si="5"/>
        <v>0</v>
      </c>
      <c r="AP70" s="56">
        <f t="shared" si="6"/>
        <v>0.66666666666666663</v>
      </c>
      <c r="AQ70" s="58">
        <f t="shared" si="7"/>
        <v>0.33333333333333331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">
        <v>373</v>
      </c>
      <c r="H71" s="51" t="s">
        <v>373</v>
      </c>
      <c r="I71" s="51" t="s">
        <v>373</v>
      </c>
      <c r="J71" s="51" t="s">
        <v>373</v>
      </c>
      <c r="K71" s="51" t="s">
        <v>373</v>
      </c>
      <c r="L71" s="51" t="s">
        <v>373</v>
      </c>
      <c r="M71" s="51" t="s">
        <v>373</v>
      </c>
      <c r="N71" s="51" t="s">
        <v>373</v>
      </c>
      <c r="O71" s="51" t="s">
        <v>373</v>
      </c>
      <c r="P71" s="51" t="s">
        <v>373</v>
      </c>
      <c r="Q71" s="51" t="s">
        <v>373</v>
      </c>
      <c r="R71" s="51" t="s">
        <v>373</v>
      </c>
      <c r="S71" s="51" t="s">
        <v>373</v>
      </c>
      <c r="T71" s="51" t="s">
        <v>373</v>
      </c>
      <c r="U71" s="51" t="s">
        <v>373</v>
      </c>
      <c r="V71" s="51" t="s">
        <v>373</v>
      </c>
      <c r="W71" s="51" t="s">
        <v>373</v>
      </c>
      <c r="X71" s="51" t="s">
        <v>373</v>
      </c>
      <c r="Y71" s="51" t="s">
        <v>373</v>
      </c>
      <c r="Z71" s="51" t="s">
        <v>373</v>
      </c>
      <c r="AA71" s="51" t="s">
        <v>373</v>
      </c>
      <c r="AB71" s="51" t="s">
        <v>373</v>
      </c>
      <c r="AC71" s="51" t="s">
        <v>373</v>
      </c>
      <c r="AD71" s="51" t="s">
        <v>373</v>
      </c>
      <c r="AE71" s="51" t="s">
        <v>373</v>
      </c>
      <c r="AF71" s="51" t="s">
        <v>373</v>
      </c>
      <c r="AG71" s="51" t="s">
        <v>373</v>
      </c>
      <c r="AH71" s="51" t="s">
        <v>373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">
        <v>373</v>
      </c>
      <c r="H72" s="51" t="s">
        <v>59</v>
      </c>
      <c r="I72" s="51" t="s">
        <v>59</v>
      </c>
      <c r="J72" s="51" t="s">
        <v>24</v>
      </c>
      <c r="K72" s="51" t="s">
        <v>15</v>
      </c>
      <c r="L72" s="51" t="s">
        <v>24</v>
      </c>
      <c r="M72" s="51" t="s">
        <v>373</v>
      </c>
      <c r="N72" s="51" t="s">
        <v>24</v>
      </c>
      <c r="O72" s="51" t="s">
        <v>373</v>
      </c>
      <c r="P72" s="51" t="s">
        <v>373</v>
      </c>
      <c r="Q72" s="51" t="s">
        <v>373</v>
      </c>
      <c r="R72" s="51" t="s">
        <v>373</v>
      </c>
      <c r="S72" s="51" t="s">
        <v>373</v>
      </c>
      <c r="T72" s="51" t="s">
        <v>373</v>
      </c>
      <c r="U72" s="51" t="s">
        <v>373</v>
      </c>
      <c r="V72" s="51" t="s">
        <v>373</v>
      </c>
      <c r="W72" s="51" t="s">
        <v>373</v>
      </c>
      <c r="X72" s="51" t="s">
        <v>373</v>
      </c>
      <c r="Y72" s="51" t="s">
        <v>373</v>
      </c>
      <c r="Z72" s="51" t="s">
        <v>24</v>
      </c>
      <c r="AA72" s="51" t="s">
        <v>373</v>
      </c>
      <c r="AB72" s="51" t="s">
        <v>373</v>
      </c>
      <c r="AC72" s="51" t="s">
        <v>24</v>
      </c>
      <c r="AD72" s="51" t="s">
        <v>373</v>
      </c>
      <c r="AE72" s="51" t="s">
        <v>373</v>
      </c>
      <c r="AF72" s="51" t="s">
        <v>373</v>
      </c>
      <c r="AG72" s="51" t="s">
        <v>24</v>
      </c>
      <c r="AH72" s="51" t="s">
        <v>15</v>
      </c>
      <c r="AI72" s="49" t="s">
        <v>24</v>
      </c>
      <c r="AK72" s="32">
        <f t="shared" si="1"/>
        <v>2</v>
      </c>
      <c r="AL72" s="32">
        <f t="shared" si="2"/>
        <v>6</v>
      </c>
      <c r="AM72" s="32">
        <f t="shared" si="3"/>
        <v>2</v>
      </c>
      <c r="AN72" s="32">
        <f t="shared" si="4"/>
        <v>10</v>
      </c>
      <c r="AO72" s="58">
        <f t="shared" si="5"/>
        <v>0.2</v>
      </c>
      <c r="AP72" s="56">
        <f t="shared" si="6"/>
        <v>0.6</v>
      </c>
      <c r="AQ72" s="58">
        <f t="shared" si="7"/>
        <v>0.2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">
        <v>24</v>
      </c>
      <c r="H73" s="51" t="s">
        <v>59</v>
      </c>
      <c r="I73" s="51" t="s">
        <v>59</v>
      </c>
      <c r="J73" s="51" t="s">
        <v>59</v>
      </c>
      <c r="K73" s="51" t="s">
        <v>15</v>
      </c>
      <c r="L73" s="51" t="s">
        <v>59</v>
      </c>
      <c r="M73" s="51" t="s">
        <v>24</v>
      </c>
      <c r="N73" s="51" t="s">
        <v>15</v>
      </c>
      <c r="O73" s="51" t="s">
        <v>24</v>
      </c>
      <c r="P73" s="51" t="s">
        <v>15</v>
      </c>
      <c r="Q73" s="51" t="s">
        <v>373</v>
      </c>
      <c r="R73" s="51" t="s">
        <v>24</v>
      </c>
      <c r="S73" s="51" t="s">
        <v>59</v>
      </c>
      <c r="T73" s="51" t="s">
        <v>59</v>
      </c>
      <c r="U73" s="51" t="s">
        <v>15</v>
      </c>
      <c r="V73" s="51" t="s">
        <v>59</v>
      </c>
      <c r="W73" s="51" t="s">
        <v>24</v>
      </c>
      <c r="X73" s="51" t="s">
        <v>24</v>
      </c>
      <c r="Y73" s="51" t="s">
        <v>59</v>
      </c>
      <c r="Z73" s="51" t="s">
        <v>59</v>
      </c>
      <c r="AA73" s="51" t="s">
        <v>59</v>
      </c>
      <c r="AB73" s="51" t="s">
        <v>59</v>
      </c>
      <c r="AC73" s="51" t="s">
        <v>59</v>
      </c>
      <c r="AD73" s="51" t="s">
        <v>59</v>
      </c>
      <c r="AE73" s="51" t="s">
        <v>59</v>
      </c>
      <c r="AF73" s="51" t="s">
        <v>15</v>
      </c>
      <c r="AG73" s="51" t="s">
        <v>15</v>
      </c>
      <c r="AH73" s="51" t="s">
        <v>59</v>
      </c>
      <c r="AI73" s="49" t="s">
        <v>59</v>
      </c>
      <c r="AK73" s="32">
        <f t="shared" si="1"/>
        <v>6</v>
      </c>
      <c r="AL73" s="32">
        <f t="shared" si="2"/>
        <v>6</v>
      </c>
      <c r="AM73" s="32">
        <f t="shared" si="3"/>
        <v>15</v>
      </c>
      <c r="AN73" s="32">
        <f t="shared" si="4"/>
        <v>27</v>
      </c>
      <c r="AO73" s="58">
        <f t="shared" si="5"/>
        <v>0.22222222222222221</v>
      </c>
      <c r="AP73" s="58">
        <f t="shared" si="6"/>
        <v>0.22222222222222221</v>
      </c>
      <c r="AQ73" s="56">
        <f t="shared" si="7"/>
        <v>0.55555555555555558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">
        <v>24</v>
      </c>
      <c r="H74" s="51" t="s">
        <v>59</v>
      </c>
      <c r="I74" s="51" t="s">
        <v>373</v>
      </c>
      <c r="J74" s="51" t="s">
        <v>373</v>
      </c>
      <c r="K74" s="51" t="s">
        <v>24</v>
      </c>
      <c r="L74" s="51" t="s">
        <v>15</v>
      </c>
      <c r="M74" s="51" t="s">
        <v>24</v>
      </c>
      <c r="N74" s="51" t="s">
        <v>373</v>
      </c>
      <c r="O74" s="51" t="s">
        <v>373</v>
      </c>
      <c r="P74" s="51" t="s">
        <v>15</v>
      </c>
      <c r="Q74" s="51" t="s">
        <v>24</v>
      </c>
      <c r="R74" s="51" t="s">
        <v>24</v>
      </c>
      <c r="S74" s="51" t="s">
        <v>24</v>
      </c>
      <c r="T74" s="51" t="s">
        <v>24</v>
      </c>
      <c r="U74" s="51" t="s">
        <v>373</v>
      </c>
      <c r="V74" s="51" t="s">
        <v>59</v>
      </c>
      <c r="W74" s="51" t="s">
        <v>24</v>
      </c>
      <c r="X74" s="51" t="s">
        <v>24</v>
      </c>
      <c r="Y74" s="51" t="s">
        <v>24</v>
      </c>
      <c r="Z74" s="51" t="s">
        <v>24</v>
      </c>
      <c r="AA74" s="51" t="s">
        <v>24</v>
      </c>
      <c r="AB74" s="51" t="s">
        <v>24</v>
      </c>
      <c r="AC74" s="51" t="s">
        <v>373</v>
      </c>
      <c r="AD74" s="51" t="s">
        <v>24</v>
      </c>
      <c r="AE74" s="51" t="s">
        <v>24</v>
      </c>
      <c r="AF74" s="51" t="s">
        <v>24</v>
      </c>
      <c r="AG74" s="51" t="s">
        <v>24</v>
      </c>
      <c r="AH74" s="51" t="s">
        <v>15</v>
      </c>
      <c r="AI74" s="49" t="s">
        <v>24</v>
      </c>
      <c r="AK74" s="32">
        <f t="shared" si="1"/>
        <v>3</v>
      </c>
      <c r="AL74" s="32">
        <f t="shared" si="2"/>
        <v>17</v>
      </c>
      <c r="AM74" s="32">
        <f t="shared" si="3"/>
        <v>2</v>
      </c>
      <c r="AN74" s="32">
        <f t="shared" si="4"/>
        <v>22</v>
      </c>
      <c r="AO74" s="58">
        <f t="shared" si="5"/>
        <v>0.13636363636363635</v>
      </c>
      <c r="AP74" s="56">
        <f t="shared" si="6"/>
        <v>0.77272727272727271</v>
      </c>
      <c r="AQ74" s="58">
        <f t="shared" si="7"/>
        <v>9.0909090909090912E-2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">
        <v>373</v>
      </c>
      <c r="H75" s="51" t="s">
        <v>373</v>
      </c>
      <c r="I75" s="51" t="s">
        <v>373</v>
      </c>
      <c r="J75" s="51" t="s">
        <v>373</v>
      </c>
      <c r="K75" s="51" t="s">
        <v>373</v>
      </c>
      <c r="L75" s="51" t="s">
        <v>373</v>
      </c>
      <c r="M75" s="51" t="s">
        <v>373</v>
      </c>
      <c r="N75" s="51" t="s">
        <v>373</v>
      </c>
      <c r="O75" s="51" t="s">
        <v>373</v>
      </c>
      <c r="P75" s="51" t="s">
        <v>373</v>
      </c>
      <c r="Q75" s="51" t="s">
        <v>373</v>
      </c>
      <c r="R75" s="51" t="s">
        <v>373</v>
      </c>
      <c r="S75" s="51" t="s">
        <v>373</v>
      </c>
      <c r="T75" s="51" t="s">
        <v>373</v>
      </c>
      <c r="U75" s="51" t="s">
        <v>373</v>
      </c>
      <c r="V75" s="51" t="s">
        <v>373</v>
      </c>
      <c r="W75" s="51" t="s">
        <v>373</v>
      </c>
      <c r="X75" s="51" t="s">
        <v>373</v>
      </c>
      <c r="Y75" s="51" t="s">
        <v>373</v>
      </c>
      <c r="Z75" s="51" t="s">
        <v>373</v>
      </c>
      <c r="AA75" s="51" t="s">
        <v>373</v>
      </c>
      <c r="AB75" s="51" t="s">
        <v>373</v>
      </c>
      <c r="AC75" s="51" t="s">
        <v>373</v>
      </c>
      <c r="AD75" s="51" t="s">
        <v>373</v>
      </c>
      <c r="AE75" s="51" t="s">
        <v>373</v>
      </c>
      <c r="AF75" s="51" t="s">
        <v>373</v>
      </c>
      <c r="AG75" s="51" t="s">
        <v>373</v>
      </c>
      <c r="AH75" s="51" t="s">
        <v>373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">
        <v>373</v>
      </c>
      <c r="H76" s="51" t="s">
        <v>373</v>
      </c>
      <c r="I76" s="51" t="s">
        <v>373</v>
      </c>
      <c r="J76" s="51" t="s">
        <v>373</v>
      </c>
      <c r="K76" s="51" t="s">
        <v>373</v>
      </c>
      <c r="L76" s="51" t="s">
        <v>373</v>
      </c>
      <c r="M76" s="51" t="s">
        <v>373</v>
      </c>
      <c r="N76" s="51" t="s">
        <v>373</v>
      </c>
      <c r="O76" s="51" t="s">
        <v>373</v>
      </c>
      <c r="P76" s="51" t="s">
        <v>373</v>
      </c>
      <c r="Q76" s="51" t="s">
        <v>373</v>
      </c>
      <c r="R76" s="51" t="s">
        <v>373</v>
      </c>
      <c r="S76" s="51" t="s">
        <v>373</v>
      </c>
      <c r="T76" s="51" t="s">
        <v>373</v>
      </c>
      <c r="U76" s="51" t="s">
        <v>373</v>
      </c>
      <c r="V76" s="51" t="s">
        <v>373</v>
      </c>
      <c r="W76" s="51" t="s">
        <v>373</v>
      </c>
      <c r="X76" s="51" t="s">
        <v>373</v>
      </c>
      <c r="Y76" s="51" t="s">
        <v>373</v>
      </c>
      <c r="Z76" s="51" t="s">
        <v>373</v>
      </c>
      <c r="AA76" s="51" t="s">
        <v>373</v>
      </c>
      <c r="AB76" s="51" t="s">
        <v>373</v>
      </c>
      <c r="AC76" s="51" t="s">
        <v>373</v>
      </c>
      <c r="AD76" s="51" t="s">
        <v>373</v>
      </c>
      <c r="AE76" s="51" t="s">
        <v>373</v>
      </c>
      <c r="AF76" s="51" t="s">
        <v>373</v>
      </c>
      <c r="AG76" s="51" t="s">
        <v>373</v>
      </c>
      <c r="AH76" s="51" t="s">
        <v>373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v>0.4679485657712022</v>
      </c>
      <c r="H82" s="54">
        <v>0.20485827156078393</v>
      </c>
      <c r="I82" s="54">
        <v>0.19543901335718189</v>
      </c>
      <c r="J82" s="54">
        <v>1.1426357794527477E-2</v>
      </c>
      <c r="K82" s="54">
        <v>0.22051918171556759</v>
      </c>
      <c r="L82" s="54">
        <v>0.46713618778643051</v>
      </c>
      <c r="M82" s="54">
        <v>0.65460822668565888</v>
      </c>
      <c r="N82" s="54">
        <v>0.96259007473883351</v>
      </c>
      <c r="O82" s="54">
        <v>0.14489424005351981</v>
      </c>
      <c r="P82" s="54">
        <v>0.5552970399631415</v>
      </c>
      <c r="Q82" s="54">
        <v>0</v>
      </c>
      <c r="R82" s="54">
        <v>0.38165465526372966</v>
      </c>
      <c r="S82" s="54">
        <v>0.47243854381809619</v>
      </c>
      <c r="T82" s="54">
        <v>0.29520596364234186</v>
      </c>
      <c r="U82" s="54">
        <v>0.54931507221148179</v>
      </c>
      <c r="V82" s="54">
        <v>0.17323449417343265</v>
      </c>
      <c r="W82" s="54">
        <v>3.8987969921152027E-2</v>
      </c>
      <c r="X82" s="54">
        <v>0.37364359405410719</v>
      </c>
      <c r="Y82" s="54">
        <v>0.58663369846947389</v>
      </c>
      <c r="Z82" s="54">
        <v>0.22058668365113085</v>
      </c>
      <c r="AA82" s="54">
        <v>0.51366343882760934</v>
      </c>
      <c r="AB82" s="54">
        <v>0.32181786791838662</v>
      </c>
      <c r="AC82" s="54">
        <v>0.19382287502739995</v>
      </c>
      <c r="AD82" s="54">
        <v>0.52674389811710698</v>
      </c>
      <c r="AE82" s="54">
        <v>0.23014342724237302</v>
      </c>
      <c r="AF82" s="54">
        <v>0.16277880043257181</v>
      </c>
      <c r="AG82" s="54">
        <v>0.19186939415838627</v>
      </c>
      <c r="AH82" s="54">
        <v>0.3474574975042371</v>
      </c>
      <c r="AI82" s="54">
        <v>0.40456485782868401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 t="s">
        <v>373</v>
      </c>
      <c r="H83" s="54" t="s">
        <v>373</v>
      </c>
      <c r="I83" s="54" t="s">
        <v>373</v>
      </c>
      <c r="J83" s="54" t="s">
        <v>373</v>
      </c>
      <c r="K83" s="54" t="s">
        <v>373</v>
      </c>
      <c r="L83" s="54">
        <v>0</v>
      </c>
      <c r="M83" s="54" t="s">
        <v>373</v>
      </c>
      <c r="N83" s="54" t="s">
        <v>373</v>
      </c>
      <c r="O83" s="54">
        <v>0.25672286554787982</v>
      </c>
      <c r="P83" s="54" t="s">
        <v>373</v>
      </c>
      <c r="Q83" s="54" t="s">
        <v>373</v>
      </c>
      <c r="R83" s="54" t="s">
        <v>373</v>
      </c>
      <c r="S83" s="54" t="s">
        <v>373</v>
      </c>
      <c r="T83" s="54" t="s">
        <v>373</v>
      </c>
      <c r="U83" s="54" t="s">
        <v>373</v>
      </c>
      <c r="V83" s="54" t="s">
        <v>373</v>
      </c>
      <c r="W83" s="54" t="s">
        <v>373</v>
      </c>
      <c r="X83" s="54" t="s">
        <v>373</v>
      </c>
      <c r="Y83" s="54" t="s">
        <v>373</v>
      </c>
      <c r="Z83" s="54" t="s">
        <v>373</v>
      </c>
      <c r="AA83" s="54" t="s">
        <v>373</v>
      </c>
      <c r="AB83" s="54" t="s">
        <v>373</v>
      </c>
      <c r="AC83" s="54" t="s">
        <v>373</v>
      </c>
      <c r="AD83" s="54" t="s">
        <v>373</v>
      </c>
      <c r="AE83" s="54" t="s">
        <v>373</v>
      </c>
      <c r="AF83" s="54" t="s">
        <v>373</v>
      </c>
      <c r="AG83" s="54" t="s">
        <v>373</v>
      </c>
      <c r="AH83" s="54" t="s">
        <v>373</v>
      </c>
      <c r="AI83" s="54">
        <v>0.25410565427989562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 t="s">
        <v>373</v>
      </c>
      <c r="H84" s="54">
        <v>0</v>
      </c>
      <c r="I84" s="54">
        <v>0</v>
      </c>
      <c r="J84" s="54">
        <v>0.23871636848203623</v>
      </c>
      <c r="K84" s="54">
        <v>0</v>
      </c>
      <c r="L84" s="54" t="s">
        <v>373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</v>
      </c>
      <c r="AH84" s="54">
        <v>0</v>
      </c>
      <c r="AI84" s="54">
        <v>8.3273711093527162E-3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v>0</v>
      </c>
      <c r="H85" s="54">
        <v>9.2998386036114628E-2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0.97040670148386166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2.6511059524982204E-2</v>
      </c>
      <c r="U85" s="54">
        <v>0</v>
      </c>
      <c r="V85" s="54">
        <v>1.3580880784961931E-2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2.2528959293145138E-2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">
        <v>373</v>
      </c>
      <c r="H86" s="54">
        <v>5.7506863104988377E-2</v>
      </c>
      <c r="I86" s="54" t="s">
        <v>373</v>
      </c>
      <c r="J86" s="54" t="s">
        <v>373</v>
      </c>
      <c r="K86" s="54">
        <v>0</v>
      </c>
      <c r="L86" s="54">
        <v>1</v>
      </c>
      <c r="M86" s="54" t="s">
        <v>373</v>
      </c>
      <c r="N86" s="54" t="s">
        <v>373</v>
      </c>
      <c r="O86" s="54" t="s">
        <v>373</v>
      </c>
      <c r="P86" s="54" t="s">
        <v>373</v>
      </c>
      <c r="Q86" s="54">
        <v>0</v>
      </c>
      <c r="R86" s="54" t="s">
        <v>373</v>
      </c>
      <c r="S86" s="54" t="s">
        <v>373</v>
      </c>
      <c r="T86" s="54" t="s">
        <v>373</v>
      </c>
      <c r="U86" s="54" t="s">
        <v>373</v>
      </c>
      <c r="V86" s="54">
        <v>0</v>
      </c>
      <c r="W86" s="54" t="s">
        <v>373</v>
      </c>
      <c r="X86" s="54" t="s">
        <v>373</v>
      </c>
      <c r="Y86" s="54" t="s">
        <v>373</v>
      </c>
      <c r="Z86" s="54">
        <v>0</v>
      </c>
      <c r="AA86" s="54" t="s">
        <v>373</v>
      </c>
      <c r="AB86" s="54" t="s">
        <v>373</v>
      </c>
      <c r="AC86" s="54">
        <v>0</v>
      </c>
      <c r="AD86" s="54" t="s">
        <v>373</v>
      </c>
      <c r="AE86" s="54" t="s">
        <v>373</v>
      </c>
      <c r="AF86" s="54" t="s">
        <v>373</v>
      </c>
      <c r="AG86" s="54" t="s">
        <v>373</v>
      </c>
      <c r="AH86" s="54" t="s">
        <v>373</v>
      </c>
      <c r="AI86" s="54">
        <v>0.14509265737695271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>
        <v>0</v>
      </c>
      <c r="H87" s="54">
        <v>0.13289413669654626</v>
      </c>
      <c r="I87" s="54">
        <v>0</v>
      </c>
      <c r="J87" s="54" t="s">
        <v>373</v>
      </c>
      <c r="K87" s="54">
        <v>0</v>
      </c>
      <c r="L87" s="54">
        <v>0</v>
      </c>
      <c r="M87" s="54">
        <v>0</v>
      </c>
      <c r="N87" s="54" t="s">
        <v>373</v>
      </c>
      <c r="O87" s="54">
        <v>0</v>
      </c>
      <c r="P87" s="54">
        <v>0</v>
      </c>
      <c r="Q87" s="54">
        <v>0</v>
      </c>
      <c r="R87" s="54">
        <v>0.39999999079126214</v>
      </c>
      <c r="S87" s="54">
        <v>0.39605425954036866</v>
      </c>
      <c r="T87" s="54">
        <v>0.1</v>
      </c>
      <c r="U87" s="54">
        <v>8.6393807947477405E-2</v>
      </c>
      <c r="V87" s="54" t="s">
        <v>373</v>
      </c>
      <c r="W87" s="54">
        <v>0</v>
      </c>
      <c r="X87" s="54">
        <v>0</v>
      </c>
      <c r="Y87" s="54" t="s">
        <v>373</v>
      </c>
      <c r="Z87" s="54">
        <v>0</v>
      </c>
      <c r="AA87" s="54" t="s">
        <v>373</v>
      </c>
      <c r="AB87" s="54">
        <v>0</v>
      </c>
      <c r="AC87" s="54">
        <v>0</v>
      </c>
      <c r="AD87" s="54">
        <v>0.7339085085678847</v>
      </c>
      <c r="AE87" s="54">
        <v>0</v>
      </c>
      <c r="AF87" s="54">
        <v>0</v>
      </c>
      <c r="AG87" s="54">
        <v>0</v>
      </c>
      <c r="AH87" s="54">
        <v>0</v>
      </c>
      <c r="AI87" s="54">
        <v>0.10346901721640635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v>0.51097497337998765</v>
      </c>
      <c r="H88" s="54">
        <v>0.22487116468927529</v>
      </c>
      <c r="I88" s="54" t="s">
        <v>373</v>
      </c>
      <c r="J88" s="54" t="s">
        <v>373</v>
      </c>
      <c r="K88" s="54" t="s">
        <v>373</v>
      </c>
      <c r="L88" s="54">
        <v>1</v>
      </c>
      <c r="M88" s="54">
        <v>1</v>
      </c>
      <c r="N88" s="54" t="s">
        <v>373</v>
      </c>
      <c r="O88" s="54" t="s">
        <v>373</v>
      </c>
      <c r="P88" s="54">
        <v>1</v>
      </c>
      <c r="Q88" s="54" t="s">
        <v>373</v>
      </c>
      <c r="R88" s="54" t="s">
        <v>373</v>
      </c>
      <c r="S88" s="54">
        <v>1</v>
      </c>
      <c r="T88" s="54">
        <v>0.9</v>
      </c>
      <c r="U88" s="54">
        <v>1</v>
      </c>
      <c r="V88" s="54" t="s">
        <v>373</v>
      </c>
      <c r="W88" s="54" t="s">
        <v>373</v>
      </c>
      <c r="X88" s="54" t="s">
        <v>373</v>
      </c>
      <c r="Y88" s="54">
        <v>1.0000000000000002</v>
      </c>
      <c r="Z88" s="54" t="s">
        <v>373</v>
      </c>
      <c r="AA88" s="54">
        <v>1</v>
      </c>
      <c r="AB88" s="54">
        <v>1</v>
      </c>
      <c r="AC88" s="54" t="s">
        <v>373</v>
      </c>
      <c r="AD88" s="54">
        <v>1</v>
      </c>
      <c r="AE88" s="54" t="s">
        <v>373</v>
      </c>
      <c r="AF88" s="54" t="s">
        <v>373</v>
      </c>
      <c r="AG88" s="54" t="s">
        <v>373</v>
      </c>
      <c r="AH88" s="54">
        <v>1</v>
      </c>
      <c r="AI88" s="54">
        <v>0.90204165036311312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">
        <v>373</v>
      </c>
      <c r="H89" s="54" t="s">
        <v>373</v>
      </c>
      <c r="I89" s="54" t="s">
        <v>373</v>
      </c>
      <c r="J89" s="54" t="s">
        <v>373</v>
      </c>
      <c r="K89" s="54">
        <v>0</v>
      </c>
      <c r="L89" s="54" t="s">
        <v>373</v>
      </c>
      <c r="M89" s="54" t="s">
        <v>373</v>
      </c>
      <c r="N89" s="54" t="s">
        <v>373</v>
      </c>
      <c r="O89" s="54" t="s">
        <v>373</v>
      </c>
      <c r="P89" s="54">
        <v>0</v>
      </c>
      <c r="Q89" s="54" t="s">
        <v>373</v>
      </c>
      <c r="R89" s="54" t="s">
        <v>373</v>
      </c>
      <c r="S89" s="54" t="s">
        <v>373</v>
      </c>
      <c r="T89" s="54">
        <v>0.5</v>
      </c>
      <c r="U89" s="54">
        <v>0</v>
      </c>
      <c r="V89" s="54" t="s">
        <v>373</v>
      </c>
      <c r="W89" s="54">
        <v>1</v>
      </c>
      <c r="X89" s="54" t="s">
        <v>373</v>
      </c>
      <c r="Y89" s="54" t="s">
        <v>373</v>
      </c>
      <c r="Z89" s="54">
        <v>9.8174561535439936E-2</v>
      </c>
      <c r="AA89" s="54">
        <v>0</v>
      </c>
      <c r="AB89" s="54" t="s">
        <v>373</v>
      </c>
      <c r="AC89" s="54">
        <v>0</v>
      </c>
      <c r="AD89" s="54">
        <v>1</v>
      </c>
      <c r="AE89" s="54">
        <v>0</v>
      </c>
      <c r="AF89" s="54" t="s">
        <v>373</v>
      </c>
      <c r="AG89" s="54" t="s">
        <v>373</v>
      </c>
      <c r="AH89" s="54" t="s">
        <v>373</v>
      </c>
      <c r="AI89" s="54">
        <v>4.9278763297768383E-2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">
        <v>373</v>
      </c>
      <c r="H90" s="54">
        <v>0</v>
      </c>
      <c r="I90" s="54" t="s">
        <v>373</v>
      </c>
      <c r="J90" s="54" t="s">
        <v>373</v>
      </c>
      <c r="K90" s="54" t="s">
        <v>373</v>
      </c>
      <c r="L90" s="54">
        <v>0</v>
      </c>
      <c r="M90" s="54" t="s">
        <v>373</v>
      </c>
      <c r="N90" s="54" t="s">
        <v>373</v>
      </c>
      <c r="O90" s="54" t="s">
        <v>373</v>
      </c>
      <c r="P90" s="54" t="s">
        <v>373</v>
      </c>
      <c r="Q90" s="54" t="s">
        <v>373</v>
      </c>
      <c r="R90" s="54" t="s">
        <v>373</v>
      </c>
      <c r="S90" s="54" t="s">
        <v>373</v>
      </c>
      <c r="T90" s="54">
        <v>0</v>
      </c>
      <c r="U90" s="54" t="s">
        <v>373</v>
      </c>
      <c r="V90" s="54" t="s">
        <v>373</v>
      </c>
      <c r="W90" s="54" t="s">
        <v>373</v>
      </c>
      <c r="X90" s="54" t="s">
        <v>373</v>
      </c>
      <c r="Y90" s="54" t="s">
        <v>373</v>
      </c>
      <c r="Z90" s="54" t="s">
        <v>373</v>
      </c>
      <c r="AA90" s="54" t="s">
        <v>373</v>
      </c>
      <c r="AB90" s="54" t="s">
        <v>373</v>
      </c>
      <c r="AC90" s="54" t="s">
        <v>373</v>
      </c>
      <c r="AD90" s="54" t="s">
        <v>373</v>
      </c>
      <c r="AE90" s="54" t="s">
        <v>373</v>
      </c>
      <c r="AF90" s="54" t="s">
        <v>373</v>
      </c>
      <c r="AG90" s="54" t="s">
        <v>373</v>
      </c>
      <c r="AH90" s="54">
        <v>0</v>
      </c>
      <c r="AI90" s="54">
        <v>0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">
        <v>373</v>
      </c>
      <c r="H91" s="54" t="s">
        <v>373</v>
      </c>
      <c r="I91" s="54" t="s">
        <v>373</v>
      </c>
      <c r="J91" s="54">
        <v>0</v>
      </c>
      <c r="K91" s="54">
        <v>1</v>
      </c>
      <c r="L91" s="54" t="s">
        <v>373</v>
      </c>
      <c r="M91" s="54">
        <v>1</v>
      </c>
      <c r="N91" s="54" t="s">
        <v>373</v>
      </c>
      <c r="O91" s="54">
        <v>1</v>
      </c>
      <c r="P91" s="54" t="s">
        <v>373</v>
      </c>
      <c r="Q91" s="54" t="s">
        <v>373</v>
      </c>
      <c r="R91" s="54" t="s">
        <v>373</v>
      </c>
      <c r="S91" s="54" t="s">
        <v>373</v>
      </c>
      <c r="T91" s="54">
        <v>1</v>
      </c>
      <c r="U91" s="54">
        <v>0</v>
      </c>
      <c r="V91" s="54" t="s">
        <v>373</v>
      </c>
      <c r="W91" s="54" t="s">
        <v>373</v>
      </c>
      <c r="X91" s="54" t="s">
        <v>373</v>
      </c>
      <c r="Y91" s="54" t="s">
        <v>373</v>
      </c>
      <c r="Z91" s="54" t="s">
        <v>373</v>
      </c>
      <c r="AA91" s="54" t="s">
        <v>373</v>
      </c>
      <c r="AB91" s="54" t="s">
        <v>373</v>
      </c>
      <c r="AC91" s="54" t="s">
        <v>373</v>
      </c>
      <c r="AD91" s="54" t="s">
        <v>373</v>
      </c>
      <c r="AE91" s="54">
        <v>1</v>
      </c>
      <c r="AF91" s="54" t="s">
        <v>373</v>
      </c>
      <c r="AG91" s="54" t="s">
        <v>373</v>
      </c>
      <c r="AH91" s="54" t="s">
        <v>373</v>
      </c>
      <c r="AI91" s="54">
        <v>0.25507288063776118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v>1</v>
      </c>
      <c r="H92" s="54">
        <v>0.49742742869982171</v>
      </c>
      <c r="I92" s="54">
        <v>1</v>
      </c>
      <c r="J92" s="54" t="s">
        <v>373</v>
      </c>
      <c r="K92" s="54">
        <v>1</v>
      </c>
      <c r="L92" s="54">
        <v>1</v>
      </c>
      <c r="M92" s="54">
        <v>1</v>
      </c>
      <c r="N92" s="54">
        <v>1</v>
      </c>
      <c r="O92" s="54">
        <v>1</v>
      </c>
      <c r="P92" s="54">
        <v>1</v>
      </c>
      <c r="Q92" s="54" t="s">
        <v>373</v>
      </c>
      <c r="R92" s="54">
        <v>1</v>
      </c>
      <c r="S92" s="54">
        <v>1</v>
      </c>
      <c r="T92" s="54">
        <v>1</v>
      </c>
      <c r="U92" s="54">
        <v>1</v>
      </c>
      <c r="V92" s="54">
        <v>0.52332935979244088</v>
      </c>
      <c r="W92" s="54">
        <v>0</v>
      </c>
      <c r="X92" s="54">
        <v>1</v>
      </c>
      <c r="Y92" s="54">
        <v>1</v>
      </c>
      <c r="Z92" s="54">
        <v>1.0000000000000002</v>
      </c>
      <c r="AA92" s="54">
        <v>1</v>
      </c>
      <c r="AB92" s="54">
        <v>1</v>
      </c>
      <c r="AC92" s="54">
        <v>0.99999999999999989</v>
      </c>
      <c r="AD92" s="54">
        <v>1</v>
      </c>
      <c r="AE92" s="54">
        <v>1</v>
      </c>
      <c r="AF92" s="54">
        <v>1</v>
      </c>
      <c r="AG92" s="54">
        <v>1</v>
      </c>
      <c r="AH92" s="54">
        <v>1</v>
      </c>
      <c r="AI92" s="54">
        <v>0.95792384309917145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">
        <v>373</v>
      </c>
      <c r="H93" s="54">
        <v>0.60942837930899907</v>
      </c>
      <c r="I93" s="54" t="s">
        <v>373</v>
      </c>
      <c r="J93" s="54" t="s">
        <v>373</v>
      </c>
      <c r="K93" s="54" t="s">
        <v>373</v>
      </c>
      <c r="L93" s="54" t="s">
        <v>373</v>
      </c>
      <c r="M93" s="54" t="s">
        <v>373</v>
      </c>
      <c r="N93" s="54" t="s">
        <v>373</v>
      </c>
      <c r="O93" s="54" t="s">
        <v>373</v>
      </c>
      <c r="P93" s="54">
        <v>0</v>
      </c>
      <c r="Q93" s="54" t="s">
        <v>373</v>
      </c>
      <c r="R93" s="54" t="s">
        <v>373</v>
      </c>
      <c r="S93" s="54">
        <v>0</v>
      </c>
      <c r="T93" s="54" t="s">
        <v>373</v>
      </c>
      <c r="U93" s="54">
        <v>0</v>
      </c>
      <c r="V93" s="54" t="s">
        <v>373</v>
      </c>
      <c r="W93" s="54" t="s">
        <v>373</v>
      </c>
      <c r="X93" s="54" t="s">
        <v>373</v>
      </c>
      <c r="Y93" s="54">
        <v>1</v>
      </c>
      <c r="Z93" s="54" t="s">
        <v>373</v>
      </c>
      <c r="AA93" s="54" t="s">
        <v>373</v>
      </c>
      <c r="AB93" s="54">
        <v>0</v>
      </c>
      <c r="AC93" s="54" t="s">
        <v>373</v>
      </c>
      <c r="AD93" s="54" t="s">
        <v>373</v>
      </c>
      <c r="AE93" s="54" t="s">
        <v>373</v>
      </c>
      <c r="AF93" s="54" t="s">
        <v>373</v>
      </c>
      <c r="AG93" s="54" t="s">
        <v>373</v>
      </c>
      <c r="AH93" s="54" t="s">
        <v>373</v>
      </c>
      <c r="AI93" s="54">
        <v>0.34964857529497628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v>0</v>
      </c>
      <c r="H94" s="54">
        <v>0.13995676392756815</v>
      </c>
      <c r="I94" s="54">
        <v>0</v>
      </c>
      <c r="J94" s="54" t="s">
        <v>373</v>
      </c>
      <c r="K94" s="54">
        <v>0</v>
      </c>
      <c r="L94" s="54">
        <v>0</v>
      </c>
      <c r="M94" s="54">
        <v>0</v>
      </c>
      <c r="N94" s="54" t="s">
        <v>373</v>
      </c>
      <c r="O94" s="54">
        <v>0</v>
      </c>
      <c r="P94" s="54">
        <v>0</v>
      </c>
      <c r="Q94" s="54">
        <v>0</v>
      </c>
      <c r="R94" s="54">
        <v>1</v>
      </c>
      <c r="S94" s="54">
        <v>0</v>
      </c>
      <c r="T94" s="54">
        <v>0</v>
      </c>
      <c r="U94" s="54">
        <v>0</v>
      </c>
      <c r="V94" s="54">
        <v>0</v>
      </c>
      <c r="W94" s="54" t="s">
        <v>373</v>
      </c>
      <c r="X94" s="54">
        <v>1</v>
      </c>
      <c r="Y94" s="54">
        <v>0</v>
      </c>
      <c r="Z94" s="54">
        <v>0</v>
      </c>
      <c r="AA94" s="54" t="s">
        <v>373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 t="s">
        <v>373</v>
      </c>
      <c r="AH94" s="54">
        <v>0</v>
      </c>
      <c r="AI94" s="54">
        <v>6.3097418589728629E-2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">
        <v>373</v>
      </c>
      <c r="H95" s="54">
        <v>0</v>
      </c>
      <c r="I95" s="54" t="s">
        <v>373</v>
      </c>
      <c r="J95" s="54" t="s">
        <v>373</v>
      </c>
      <c r="K95" s="54" t="s">
        <v>373</v>
      </c>
      <c r="L95" s="54" t="s">
        <v>373</v>
      </c>
      <c r="M95" s="54" t="s">
        <v>373</v>
      </c>
      <c r="N95" s="54" t="s">
        <v>373</v>
      </c>
      <c r="O95" s="54" t="s">
        <v>373</v>
      </c>
      <c r="P95" s="54" t="s">
        <v>373</v>
      </c>
      <c r="Q95" s="54" t="s">
        <v>373</v>
      </c>
      <c r="R95" s="54">
        <v>1</v>
      </c>
      <c r="S95" s="54">
        <v>1</v>
      </c>
      <c r="T95" s="54">
        <v>1</v>
      </c>
      <c r="U95" s="54">
        <v>0</v>
      </c>
      <c r="V95" s="54" t="s">
        <v>373</v>
      </c>
      <c r="W95" s="54" t="s">
        <v>373</v>
      </c>
      <c r="X95" s="54" t="s">
        <v>373</v>
      </c>
      <c r="Y95" s="54" t="s">
        <v>373</v>
      </c>
      <c r="Z95" s="54" t="s">
        <v>373</v>
      </c>
      <c r="AA95" s="54" t="s">
        <v>373</v>
      </c>
      <c r="AB95" s="54" t="s">
        <v>373</v>
      </c>
      <c r="AC95" s="54" t="s">
        <v>373</v>
      </c>
      <c r="AD95" s="54">
        <v>1</v>
      </c>
      <c r="AE95" s="54" t="s">
        <v>373</v>
      </c>
      <c r="AF95" s="54" t="s">
        <v>373</v>
      </c>
      <c r="AG95" s="54">
        <v>0</v>
      </c>
      <c r="AH95" s="54" t="s">
        <v>373</v>
      </c>
      <c r="AI95" s="54">
        <v>0.20068462128611439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">
        <v>373</v>
      </c>
      <c r="H96" s="54">
        <v>0</v>
      </c>
      <c r="I96" s="54" t="s">
        <v>373</v>
      </c>
      <c r="J96" s="54" t="s">
        <v>373</v>
      </c>
      <c r="K96" s="54" t="s">
        <v>373</v>
      </c>
      <c r="L96" s="54" t="s">
        <v>373</v>
      </c>
      <c r="M96" s="54" t="s">
        <v>373</v>
      </c>
      <c r="N96" s="54" t="s">
        <v>373</v>
      </c>
      <c r="O96" s="54" t="s">
        <v>373</v>
      </c>
      <c r="P96" s="54" t="s">
        <v>373</v>
      </c>
      <c r="Q96" s="54" t="s">
        <v>373</v>
      </c>
      <c r="R96" s="54" t="s">
        <v>373</v>
      </c>
      <c r="S96" s="54" t="s">
        <v>373</v>
      </c>
      <c r="T96" s="54">
        <v>1</v>
      </c>
      <c r="U96" s="54" t="s">
        <v>373</v>
      </c>
      <c r="V96" s="54" t="s">
        <v>373</v>
      </c>
      <c r="W96" s="54" t="s">
        <v>373</v>
      </c>
      <c r="X96" s="54" t="s">
        <v>373</v>
      </c>
      <c r="Y96" s="54" t="s">
        <v>373</v>
      </c>
      <c r="Z96" s="54" t="s">
        <v>373</v>
      </c>
      <c r="AA96" s="54" t="s">
        <v>373</v>
      </c>
      <c r="AB96" s="54" t="s">
        <v>373</v>
      </c>
      <c r="AC96" s="54">
        <v>1</v>
      </c>
      <c r="AD96" s="54" t="s">
        <v>373</v>
      </c>
      <c r="AE96" s="54" t="s">
        <v>373</v>
      </c>
      <c r="AF96" s="54" t="s">
        <v>373</v>
      </c>
      <c r="AG96" s="54">
        <v>0</v>
      </c>
      <c r="AH96" s="54">
        <v>1</v>
      </c>
      <c r="AI96" s="54">
        <v>0.99140748646239485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">
        <v>373</v>
      </c>
      <c r="H97" s="54" t="s">
        <v>373</v>
      </c>
      <c r="I97" s="54" t="s">
        <v>373</v>
      </c>
      <c r="J97" s="54" t="s">
        <v>373</v>
      </c>
      <c r="K97" s="54" t="s">
        <v>373</v>
      </c>
      <c r="L97" s="54" t="s">
        <v>373</v>
      </c>
      <c r="M97" s="54" t="s">
        <v>373</v>
      </c>
      <c r="N97" s="54" t="s">
        <v>373</v>
      </c>
      <c r="O97" s="54" t="s">
        <v>373</v>
      </c>
      <c r="P97" s="54" t="s">
        <v>373</v>
      </c>
      <c r="Q97" s="54" t="s">
        <v>373</v>
      </c>
      <c r="R97" s="54" t="s">
        <v>373</v>
      </c>
      <c r="S97" s="54" t="s">
        <v>373</v>
      </c>
      <c r="T97" s="54">
        <v>1</v>
      </c>
      <c r="U97" s="54" t="s">
        <v>373</v>
      </c>
      <c r="V97" s="54" t="s">
        <v>373</v>
      </c>
      <c r="W97" s="54" t="s">
        <v>373</v>
      </c>
      <c r="X97" s="54" t="s">
        <v>373</v>
      </c>
      <c r="Y97" s="54" t="s">
        <v>373</v>
      </c>
      <c r="Z97" s="54">
        <v>1</v>
      </c>
      <c r="AA97" s="54" t="s">
        <v>373</v>
      </c>
      <c r="AB97" s="54" t="s">
        <v>373</v>
      </c>
      <c r="AC97" s="54" t="s">
        <v>373</v>
      </c>
      <c r="AD97" s="54" t="s">
        <v>373</v>
      </c>
      <c r="AE97" s="54" t="s">
        <v>373</v>
      </c>
      <c r="AF97" s="54">
        <v>0</v>
      </c>
      <c r="AG97" s="54">
        <v>0</v>
      </c>
      <c r="AH97" s="54" t="s">
        <v>373</v>
      </c>
      <c r="AI97" s="54">
        <v>0.86662383552842914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">
        <v>373</v>
      </c>
      <c r="H98" s="54" t="s">
        <v>373</v>
      </c>
      <c r="I98" s="54" t="s">
        <v>373</v>
      </c>
      <c r="J98" s="54" t="s">
        <v>373</v>
      </c>
      <c r="K98" s="54">
        <v>1</v>
      </c>
      <c r="L98" s="54" t="s">
        <v>373</v>
      </c>
      <c r="M98" s="54">
        <v>1</v>
      </c>
      <c r="N98" s="54" t="s">
        <v>373</v>
      </c>
      <c r="O98" s="54" t="s">
        <v>373</v>
      </c>
      <c r="P98" s="54" t="s">
        <v>373</v>
      </c>
      <c r="Q98" s="54" t="s">
        <v>373</v>
      </c>
      <c r="R98" s="54" t="s">
        <v>373</v>
      </c>
      <c r="S98" s="54" t="s">
        <v>373</v>
      </c>
      <c r="T98" s="54" t="s">
        <v>373</v>
      </c>
      <c r="U98" s="54" t="s">
        <v>373</v>
      </c>
      <c r="V98" s="54" t="s">
        <v>373</v>
      </c>
      <c r="W98" s="54" t="s">
        <v>373</v>
      </c>
      <c r="X98" s="54" t="s">
        <v>373</v>
      </c>
      <c r="Y98" s="54" t="s">
        <v>373</v>
      </c>
      <c r="Z98" s="54" t="s">
        <v>373</v>
      </c>
      <c r="AA98" s="54" t="s">
        <v>373</v>
      </c>
      <c r="AB98" s="54" t="s">
        <v>373</v>
      </c>
      <c r="AC98" s="54">
        <v>0</v>
      </c>
      <c r="AD98" s="54" t="s">
        <v>373</v>
      </c>
      <c r="AE98" s="54" t="s">
        <v>373</v>
      </c>
      <c r="AF98" s="54" t="s">
        <v>373</v>
      </c>
      <c r="AG98" s="54" t="s">
        <v>373</v>
      </c>
      <c r="AH98" s="54" t="s">
        <v>373</v>
      </c>
      <c r="AI98" s="54">
        <v>0.58432474833311543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v>0.23658706002762986</v>
      </c>
      <c r="H99" s="54">
        <v>0.51207714523865933</v>
      </c>
      <c r="I99" s="54">
        <v>0.10685551247277299</v>
      </c>
      <c r="J99" s="54">
        <v>0.18980915962104525</v>
      </c>
      <c r="K99" s="54">
        <v>0.22550008764273605</v>
      </c>
      <c r="L99" s="54">
        <v>0.5467304628700681</v>
      </c>
      <c r="M99" s="54">
        <v>0.44768308667110124</v>
      </c>
      <c r="N99" s="54">
        <v>4.1966534175170107E-2</v>
      </c>
      <c r="O99" s="54">
        <v>7.1192960834188773E-2</v>
      </c>
      <c r="P99" s="54">
        <v>0.16292915607677869</v>
      </c>
      <c r="Q99" s="54">
        <v>0.43515057033171572</v>
      </c>
      <c r="R99" s="54">
        <v>0.57643379320398291</v>
      </c>
      <c r="S99" s="54">
        <v>0.26914783382302176</v>
      </c>
      <c r="T99" s="54">
        <v>0.40927069886697465</v>
      </c>
      <c r="U99" s="54">
        <v>0.6799591324064187</v>
      </c>
      <c r="V99" s="54">
        <v>0.55735367009574166</v>
      </c>
      <c r="W99" s="54">
        <v>0.26042099923137596</v>
      </c>
      <c r="X99" s="54">
        <v>0.59065439680803056</v>
      </c>
      <c r="Y99" s="54">
        <v>0.3623720575368416</v>
      </c>
      <c r="Z99" s="54">
        <v>0.36233063744529004</v>
      </c>
      <c r="AA99" s="54">
        <v>0.25458273019299521</v>
      </c>
      <c r="AB99" s="54">
        <v>5.0038891754781128E-2</v>
      </c>
      <c r="AC99" s="54">
        <v>0.33817864333447106</v>
      </c>
      <c r="AD99" s="54">
        <v>0.48598263830838007</v>
      </c>
      <c r="AE99" s="54">
        <v>0.59035555951393248</v>
      </c>
      <c r="AF99" s="54">
        <v>0.34553686800068234</v>
      </c>
      <c r="AG99" s="54">
        <v>0.20152408492901247</v>
      </c>
      <c r="AH99" s="54">
        <v>0.58300617737577609</v>
      </c>
      <c r="AI99" s="54">
        <v>0.43479071939748082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">
        <v>373</v>
      </c>
      <c r="H100" s="54" t="s">
        <v>373</v>
      </c>
      <c r="I100" s="54" t="s">
        <v>373</v>
      </c>
      <c r="J100" s="54" t="s">
        <v>373</v>
      </c>
      <c r="K100" s="54" t="s">
        <v>373</v>
      </c>
      <c r="L100" s="54" t="s">
        <v>373</v>
      </c>
      <c r="M100" s="54" t="s">
        <v>373</v>
      </c>
      <c r="N100" s="54" t="s">
        <v>373</v>
      </c>
      <c r="O100" s="54" t="s">
        <v>373</v>
      </c>
      <c r="P100" s="54" t="s">
        <v>373</v>
      </c>
      <c r="Q100" s="54" t="s">
        <v>373</v>
      </c>
      <c r="R100" s="54">
        <v>0.74072106488915324</v>
      </c>
      <c r="S100" s="54" t="s">
        <v>373</v>
      </c>
      <c r="T100" s="54" t="s">
        <v>373</v>
      </c>
      <c r="U100" s="54" t="s">
        <v>373</v>
      </c>
      <c r="V100" s="54" t="s">
        <v>373</v>
      </c>
      <c r="W100" s="54">
        <v>0.21999999703208969</v>
      </c>
      <c r="X100" s="54" t="s">
        <v>373</v>
      </c>
      <c r="Y100" s="54">
        <v>0</v>
      </c>
      <c r="Z100" s="54" t="s">
        <v>373</v>
      </c>
      <c r="AA100" s="54">
        <v>0</v>
      </c>
      <c r="AB100" s="54">
        <v>5.0038891754781128E-2</v>
      </c>
      <c r="AC100" s="54" t="s">
        <v>373</v>
      </c>
      <c r="AD100" s="54">
        <v>0.48598263830838007</v>
      </c>
      <c r="AE100" s="54" t="s">
        <v>373</v>
      </c>
      <c r="AF100" s="54" t="s">
        <v>373</v>
      </c>
      <c r="AG100" s="54" t="s">
        <v>373</v>
      </c>
      <c r="AH100" s="54" t="s">
        <v>373</v>
      </c>
      <c r="AI100" s="54">
        <v>0.21249937461404431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v>0</v>
      </c>
      <c r="H101" s="54">
        <v>0.27466509944400913</v>
      </c>
      <c r="I101" s="54" t="s">
        <v>373</v>
      </c>
      <c r="J101" s="54" t="s">
        <v>373</v>
      </c>
      <c r="K101" s="54">
        <v>0</v>
      </c>
      <c r="L101" s="54" t="s">
        <v>373</v>
      </c>
      <c r="M101" s="54" t="s">
        <v>373</v>
      </c>
      <c r="N101" s="54">
        <v>0</v>
      </c>
      <c r="O101" s="54" t="s">
        <v>373</v>
      </c>
      <c r="P101" s="54" t="s">
        <v>373</v>
      </c>
      <c r="Q101" s="54" t="s">
        <v>373</v>
      </c>
      <c r="R101" s="54" t="s">
        <v>373</v>
      </c>
      <c r="S101" s="54" t="s">
        <v>373</v>
      </c>
      <c r="T101" s="54" t="s">
        <v>373</v>
      </c>
      <c r="U101" s="54" t="s">
        <v>373</v>
      </c>
      <c r="V101" s="54">
        <v>0</v>
      </c>
      <c r="W101" s="54" t="s">
        <v>373</v>
      </c>
      <c r="X101" s="54" t="s">
        <v>373</v>
      </c>
      <c r="Y101" s="54" t="s">
        <v>373</v>
      </c>
      <c r="Z101" s="54" t="s">
        <v>373</v>
      </c>
      <c r="AA101" s="54" t="s">
        <v>373</v>
      </c>
      <c r="AB101" s="54" t="s">
        <v>373</v>
      </c>
      <c r="AC101" s="54" t="s">
        <v>373</v>
      </c>
      <c r="AD101" s="54" t="s">
        <v>373</v>
      </c>
      <c r="AE101" s="54" t="s">
        <v>373</v>
      </c>
      <c r="AF101" s="54">
        <v>0</v>
      </c>
      <c r="AG101" s="54" t="s">
        <v>373</v>
      </c>
      <c r="AH101" s="54" t="s">
        <v>373</v>
      </c>
      <c r="AI101" s="54">
        <v>0.10662821424389443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 t="s">
        <v>373</v>
      </c>
      <c r="H102" s="54">
        <v>0</v>
      </c>
      <c r="I102" s="54" t="s">
        <v>373</v>
      </c>
      <c r="J102" s="54" t="s">
        <v>373</v>
      </c>
      <c r="K102" s="54" t="s">
        <v>373</v>
      </c>
      <c r="L102" s="54">
        <v>0.53738768438764728</v>
      </c>
      <c r="M102" s="54" t="s">
        <v>373</v>
      </c>
      <c r="N102" s="54" t="s">
        <v>373</v>
      </c>
      <c r="O102" s="54">
        <v>0</v>
      </c>
      <c r="P102" s="54">
        <v>0</v>
      </c>
      <c r="Q102" s="54">
        <v>0</v>
      </c>
      <c r="R102" s="54">
        <v>0.25000006438050631</v>
      </c>
      <c r="S102" s="54" t="s">
        <v>373</v>
      </c>
      <c r="T102" s="54">
        <v>0</v>
      </c>
      <c r="U102" s="54">
        <v>0</v>
      </c>
      <c r="V102" s="54" t="s">
        <v>373</v>
      </c>
      <c r="W102" s="54" t="s">
        <v>373</v>
      </c>
      <c r="X102" s="54">
        <v>0.52780140121306651</v>
      </c>
      <c r="Y102" s="54" t="s">
        <v>373</v>
      </c>
      <c r="Z102" s="54">
        <v>1.7978896654157035E-2</v>
      </c>
      <c r="AA102" s="54" t="s">
        <v>373</v>
      </c>
      <c r="AB102" s="54" t="s">
        <v>373</v>
      </c>
      <c r="AC102" s="54">
        <v>0</v>
      </c>
      <c r="AD102" s="54" t="s">
        <v>373</v>
      </c>
      <c r="AE102" s="54" t="s">
        <v>373</v>
      </c>
      <c r="AF102" s="54" t="s">
        <v>373</v>
      </c>
      <c r="AG102" s="54" t="s">
        <v>373</v>
      </c>
      <c r="AH102" s="54">
        <v>0</v>
      </c>
      <c r="AI102" s="54">
        <v>0.19694377420487033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 t="s">
        <v>373</v>
      </c>
      <c r="H103" s="54">
        <v>0.56835288817529228</v>
      </c>
      <c r="I103" s="54" t="s">
        <v>373</v>
      </c>
      <c r="J103" s="54" t="s">
        <v>373</v>
      </c>
      <c r="K103" s="54">
        <v>0</v>
      </c>
      <c r="L103" s="54" t="s">
        <v>373</v>
      </c>
      <c r="M103" s="54" t="s">
        <v>373</v>
      </c>
      <c r="N103" s="54" t="s">
        <v>373</v>
      </c>
      <c r="O103" s="54">
        <v>0</v>
      </c>
      <c r="P103" s="54" t="s">
        <v>373</v>
      </c>
      <c r="Q103" s="54">
        <v>0</v>
      </c>
      <c r="R103" s="54" t="s">
        <v>373</v>
      </c>
      <c r="S103" s="54" t="s">
        <v>373</v>
      </c>
      <c r="T103" s="54" t="s">
        <v>373</v>
      </c>
      <c r="U103" s="54">
        <v>0.90643948748747238</v>
      </c>
      <c r="V103" s="54">
        <v>1</v>
      </c>
      <c r="W103" s="54" t="s">
        <v>373</v>
      </c>
      <c r="X103" s="54">
        <v>0</v>
      </c>
      <c r="Y103" s="54" t="s">
        <v>373</v>
      </c>
      <c r="Z103" s="54" t="s">
        <v>373</v>
      </c>
      <c r="AA103" s="54" t="s">
        <v>373</v>
      </c>
      <c r="AB103" s="54" t="s">
        <v>373</v>
      </c>
      <c r="AC103" s="54">
        <v>0</v>
      </c>
      <c r="AD103" s="54" t="s">
        <v>373</v>
      </c>
      <c r="AE103" s="54" t="s">
        <v>373</v>
      </c>
      <c r="AF103" s="54" t="s">
        <v>373</v>
      </c>
      <c r="AG103" s="54" t="s">
        <v>373</v>
      </c>
      <c r="AH103" s="54">
        <v>0</v>
      </c>
      <c r="AI103" s="54">
        <v>0.63428782687314067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">
        <v>373</v>
      </c>
      <c r="H104" s="54" t="s">
        <v>373</v>
      </c>
      <c r="I104" s="54">
        <v>0</v>
      </c>
      <c r="J104" s="54">
        <v>0.18980915962104525</v>
      </c>
      <c r="K104" s="54" t="s">
        <v>373</v>
      </c>
      <c r="L104" s="54" t="s">
        <v>373</v>
      </c>
      <c r="M104" s="54">
        <v>0.36735977068331871</v>
      </c>
      <c r="N104" s="54">
        <v>7.4430257382168047E-2</v>
      </c>
      <c r="O104" s="54">
        <v>0</v>
      </c>
      <c r="P104" s="54">
        <v>0.25753932408765079</v>
      </c>
      <c r="Q104" s="54">
        <v>0.60773856085207922</v>
      </c>
      <c r="R104" s="54">
        <v>0.15000008314264887</v>
      </c>
      <c r="S104" s="54">
        <v>0.34270922753116645</v>
      </c>
      <c r="T104" s="54">
        <v>0.8720441725723298</v>
      </c>
      <c r="U104" s="54">
        <v>0</v>
      </c>
      <c r="V104" s="54">
        <v>1</v>
      </c>
      <c r="W104" s="54">
        <v>0.35068700095584393</v>
      </c>
      <c r="X104" s="54" t="s">
        <v>373</v>
      </c>
      <c r="Y104" s="54">
        <v>0.17404050204135846</v>
      </c>
      <c r="Z104" s="54" t="s">
        <v>373</v>
      </c>
      <c r="AA104" s="54">
        <v>0.23237551964256178</v>
      </c>
      <c r="AB104" s="54" t="s">
        <v>373</v>
      </c>
      <c r="AC104" s="54" t="s">
        <v>373</v>
      </c>
      <c r="AD104" s="54" t="s">
        <v>373</v>
      </c>
      <c r="AE104" s="54">
        <v>0.56529982917399502</v>
      </c>
      <c r="AF104" s="54" t="s">
        <v>373</v>
      </c>
      <c r="AG104" s="54" t="s">
        <v>373</v>
      </c>
      <c r="AH104" s="54" t="s">
        <v>373</v>
      </c>
      <c r="AI104" s="54">
        <v>0.35186031668909551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 t="s">
        <v>373</v>
      </c>
      <c r="H105" s="54">
        <v>0.59448199541324787</v>
      </c>
      <c r="I105" s="54" t="s">
        <v>373</v>
      </c>
      <c r="J105" s="54" t="s">
        <v>373</v>
      </c>
      <c r="K105" s="54">
        <v>0</v>
      </c>
      <c r="L105" s="54" t="s">
        <v>373</v>
      </c>
      <c r="M105" s="54" t="s">
        <v>373</v>
      </c>
      <c r="N105" s="54" t="s">
        <v>373</v>
      </c>
      <c r="O105" s="54">
        <v>0</v>
      </c>
      <c r="P105" s="54" t="s">
        <v>373</v>
      </c>
      <c r="Q105" s="54">
        <v>0</v>
      </c>
      <c r="R105" s="54">
        <v>0.35000001876805015</v>
      </c>
      <c r="S105" s="54">
        <v>0</v>
      </c>
      <c r="T105" s="54" t="s">
        <v>373</v>
      </c>
      <c r="U105" s="54">
        <v>0</v>
      </c>
      <c r="V105" s="54">
        <v>1</v>
      </c>
      <c r="W105" s="54" t="s">
        <v>373</v>
      </c>
      <c r="X105" s="54">
        <v>0</v>
      </c>
      <c r="Y105" s="54">
        <v>0</v>
      </c>
      <c r="Z105" s="54">
        <v>0</v>
      </c>
      <c r="AA105" s="54" t="s">
        <v>373</v>
      </c>
      <c r="AB105" s="54" t="s">
        <v>373</v>
      </c>
      <c r="AC105" s="54">
        <v>0</v>
      </c>
      <c r="AD105" s="54" t="s">
        <v>373</v>
      </c>
      <c r="AE105" s="54">
        <v>0</v>
      </c>
      <c r="AF105" s="54" t="s">
        <v>373</v>
      </c>
      <c r="AG105" s="54">
        <v>0</v>
      </c>
      <c r="AH105" s="54" t="s">
        <v>373</v>
      </c>
      <c r="AI105" s="54">
        <v>8.5767848373344335E-2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v>0.30642699676901602</v>
      </c>
      <c r="H106" s="54">
        <v>0.93269523664786058</v>
      </c>
      <c r="I106" s="54" t="s">
        <v>373</v>
      </c>
      <c r="J106" s="54" t="s">
        <v>373</v>
      </c>
      <c r="K106" s="54">
        <v>0.74755508217525279</v>
      </c>
      <c r="L106" s="54" t="s">
        <v>373</v>
      </c>
      <c r="M106" s="54" t="s">
        <v>373</v>
      </c>
      <c r="N106" s="54" t="s">
        <v>373</v>
      </c>
      <c r="O106" s="54">
        <v>0</v>
      </c>
      <c r="P106" s="54" t="s">
        <v>373</v>
      </c>
      <c r="Q106" s="54">
        <v>1</v>
      </c>
      <c r="R106" s="54">
        <v>1.0000000000000002</v>
      </c>
      <c r="S106" s="54" t="s">
        <v>373</v>
      </c>
      <c r="T106" s="54">
        <v>1</v>
      </c>
      <c r="U106" s="54">
        <v>1</v>
      </c>
      <c r="V106" s="54" t="s">
        <v>373</v>
      </c>
      <c r="W106" s="54" t="s">
        <v>373</v>
      </c>
      <c r="X106" s="54">
        <v>1</v>
      </c>
      <c r="Y106" s="54">
        <v>1</v>
      </c>
      <c r="Z106" s="54">
        <v>1</v>
      </c>
      <c r="AA106" s="54" t="s">
        <v>373</v>
      </c>
      <c r="AB106" s="54" t="s">
        <v>373</v>
      </c>
      <c r="AC106" s="54">
        <v>0</v>
      </c>
      <c r="AD106" s="54" t="s">
        <v>373</v>
      </c>
      <c r="AE106" s="54" t="s">
        <v>373</v>
      </c>
      <c r="AF106" s="54" t="s">
        <v>373</v>
      </c>
      <c r="AG106" s="54" t="s">
        <v>373</v>
      </c>
      <c r="AH106" s="54">
        <v>1</v>
      </c>
      <c r="AI106" s="54">
        <v>0.80159321457114674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 t="s">
        <v>373</v>
      </c>
      <c r="H107" s="54" t="s">
        <v>373</v>
      </c>
      <c r="I107" s="54" t="s">
        <v>373</v>
      </c>
      <c r="J107" s="54" t="s">
        <v>373</v>
      </c>
      <c r="K107" s="54" t="s">
        <v>373</v>
      </c>
      <c r="L107" s="54" t="s">
        <v>373</v>
      </c>
      <c r="M107" s="54">
        <v>0.57054310929584662</v>
      </c>
      <c r="N107" s="54" t="s">
        <v>373</v>
      </c>
      <c r="O107" s="54">
        <v>0</v>
      </c>
      <c r="P107" s="54" t="s">
        <v>373</v>
      </c>
      <c r="Q107" s="54">
        <v>1</v>
      </c>
      <c r="R107" s="54">
        <v>1</v>
      </c>
      <c r="S107" s="54" t="s">
        <v>373</v>
      </c>
      <c r="T107" s="54" t="s">
        <v>373</v>
      </c>
      <c r="U107" s="54" t="s">
        <v>373</v>
      </c>
      <c r="V107" s="54">
        <v>1</v>
      </c>
      <c r="W107" s="54" t="s">
        <v>373</v>
      </c>
      <c r="X107" s="54" t="s">
        <v>373</v>
      </c>
      <c r="Y107" s="54" t="s">
        <v>373</v>
      </c>
      <c r="Z107" s="54" t="s">
        <v>373</v>
      </c>
      <c r="AA107" s="54" t="s">
        <v>373</v>
      </c>
      <c r="AB107" s="54" t="s">
        <v>373</v>
      </c>
      <c r="AC107" s="54">
        <v>0.99571058242266297</v>
      </c>
      <c r="AD107" s="54" t="s">
        <v>373</v>
      </c>
      <c r="AE107" s="54">
        <v>1</v>
      </c>
      <c r="AF107" s="54">
        <v>1</v>
      </c>
      <c r="AG107" s="54">
        <v>1</v>
      </c>
      <c r="AH107" s="54">
        <v>1</v>
      </c>
      <c r="AI107" s="54">
        <v>0.75419360148628511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 t="s">
        <v>373</v>
      </c>
      <c r="H108" s="54">
        <v>0.72540746033855963</v>
      </c>
      <c r="I108" s="54" t="s">
        <v>373</v>
      </c>
      <c r="J108" s="54" t="s">
        <v>373</v>
      </c>
      <c r="K108" s="54">
        <v>0</v>
      </c>
      <c r="L108" s="54" t="s">
        <v>373</v>
      </c>
      <c r="M108" s="54" t="s">
        <v>373</v>
      </c>
      <c r="N108" s="54" t="s">
        <v>373</v>
      </c>
      <c r="O108" s="54" t="s">
        <v>373</v>
      </c>
      <c r="P108" s="54" t="s">
        <v>373</v>
      </c>
      <c r="Q108" s="54">
        <v>0</v>
      </c>
      <c r="R108" s="54" t="s">
        <v>373</v>
      </c>
      <c r="S108" s="54" t="s">
        <v>373</v>
      </c>
      <c r="T108" s="54" t="s">
        <v>373</v>
      </c>
      <c r="U108" s="54">
        <v>0</v>
      </c>
      <c r="V108" s="54" t="s">
        <v>373</v>
      </c>
      <c r="W108" s="54" t="s">
        <v>373</v>
      </c>
      <c r="X108" s="54" t="s">
        <v>373</v>
      </c>
      <c r="Y108" s="54" t="s">
        <v>373</v>
      </c>
      <c r="Z108" s="54" t="s">
        <v>373</v>
      </c>
      <c r="AA108" s="54" t="s">
        <v>373</v>
      </c>
      <c r="AB108" s="54" t="s">
        <v>373</v>
      </c>
      <c r="AC108" s="54" t="s">
        <v>373</v>
      </c>
      <c r="AD108" s="54" t="s">
        <v>373</v>
      </c>
      <c r="AE108" s="54" t="s">
        <v>373</v>
      </c>
      <c r="AF108" s="54" t="s">
        <v>373</v>
      </c>
      <c r="AG108" s="54" t="s">
        <v>373</v>
      </c>
      <c r="AH108" s="54" t="s">
        <v>373</v>
      </c>
      <c r="AI108" s="54">
        <v>0.2221981856137808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 t="s">
        <v>373</v>
      </c>
      <c r="H109" s="54">
        <v>0.61914908029160631</v>
      </c>
      <c r="I109" s="54" t="s">
        <v>373</v>
      </c>
      <c r="J109" s="54" t="s">
        <v>373</v>
      </c>
      <c r="K109" s="54">
        <v>0.23968394056239745</v>
      </c>
      <c r="L109" s="54" t="s">
        <v>373</v>
      </c>
      <c r="M109" s="54" t="s">
        <v>373</v>
      </c>
      <c r="N109" s="54" t="s">
        <v>373</v>
      </c>
      <c r="O109" s="54" t="s">
        <v>373</v>
      </c>
      <c r="P109" s="54" t="s">
        <v>373</v>
      </c>
      <c r="Q109" s="54">
        <v>0</v>
      </c>
      <c r="R109" s="54">
        <v>0.35000000672464476</v>
      </c>
      <c r="S109" s="54" t="s">
        <v>373</v>
      </c>
      <c r="T109" s="54" t="s">
        <v>373</v>
      </c>
      <c r="U109" s="54">
        <v>0.64117834428359399</v>
      </c>
      <c r="V109" s="54" t="s">
        <v>373</v>
      </c>
      <c r="W109" s="54" t="s">
        <v>373</v>
      </c>
      <c r="X109" s="54">
        <v>0</v>
      </c>
      <c r="Y109" s="54" t="s">
        <v>373</v>
      </c>
      <c r="Z109" s="54" t="s">
        <v>373</v>
      </c>
      <c r="AA109" s="54" t="s">
        <v>373</v>
      </c>
      <c r="AB109" s="54" t="s">
        <v>373</v>
      </c>
      <c r="AC109" s="54">
        <v>0.31258723997135918</v>
      </c>
      <c r="AD109" s="54" t="s">
        <v>373</v>
      </c>
      <c r="AE109" s="54" t="s">
        <v>373</v>
      </c>
      <c r="AF109" s="54" t="s">
        <v>373</v>
      </c>
      <c r="AG109" s="54" t="s">
        <v>373</v>
      </c>
      <c r="AH109" s="54" t="s">
        <v>373</v>
      </c>
      <c r="AI109" s="54">
        <v>0.37420046320497186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">
        <v>373</v>
      </c>
      <c r="H110" s="54" t="s">
        <v>373</v>
      </c>
      <c r="I110" s="54" t="s">
        <v>373</v>
      </c>
      <c r="J110" s="54" t="s">
        <v>373</v>
      </c>
      <c r="K110" s="54" t="s">
        <v>373</v>
      </c>
      <c r="L110" s="54">
        <v>0</v>
      </c>
      <c r="M110" s="54" t="s">
        <v>373</v>
      </c>
      <c r="N110" s="54" t="s">
        <v>373</v>
      </c>
      <c r="O110" s="54" t="s">
        <v>373</v>
      </c>
      <c r="P110" s="54" t="s">
        <v>373</v>
      </c>
      <c r="Q110" s="54" t="s">
        <v>373</v>
      </c>
      <c r="R110" s="54" t="s">
        <v>373</v>
      </c>
      <c r="S110" s="54" t="s">
        <v>373</v>
      </c>
      <c r="T110" s="54" t="s">
        <v>373</v>
      </c>
      <c r="U110" s="54">
        <v>0</v>
      </c>
      <c r="V110" s="54" t="s">
        <v>373</v>
      </c>
      <c r="W110" s="54" t="s">
        <v>373</v>
      </c>
      <c r="X110" s="54" t="s">
        <v>373</v>
      </c>
      <c r="Y110" s="54" t="s">
        <v>373</v>
      </c>
      <c r="Z110" s="54" t="s">
        <v>373</v>
      </c>
      <c r="AA110" s="54" t="s">
        <v>373</v>
      </c>
      <c r="AB110" s="54" t="s">
        <v>373</v>
      </c>
      <c r="AC110" s="54" t="s">
        <v>373</v>
      </c>
      <c r="AD110" s="54" t="s">
        <v>373</v>
      </c>
      <c r="AE110" s="54" t="s">
        <v>373</v>
      </c>
      <c r="AF110" s="54" t="s">
        <v>373</v>
      </c>
      <c r="AG110" s="54" t="s">
        <v>373</v>
      </c>
      <c r="AH110" s="54" t="s">
        <v>373</v>
      </c>
      <c r="AI110" s="54"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">
        <v>373</v>
      </c>
      <c r="H111" s="54">
        <v>0</v>
      </c>
      <c r="I111" s="54" t="s">
        <v>373</v>
      </c>
      <c r="J111" s="54" t="s">
        <v>373</v>
      </c>
      <c r="K111" s="54" t="s">
        <v>373</v>
      </c>
      <c r="L111" s="54" t="s">
        <v>373</v>
      </c>
      <c r="M111" s="54" t="s">
        <v>373</v>
      </c>
      <c r="N111" s="54" t="s">
        <v>373</v>
      </c>
      <c r="O111" s="54" t="s">
        <v>373</v>
      </c>
      <c r="P111" s="54" t="s">
        <v>373</v>
      </c>
      <c r="Q111" s="54" t="s">
        <v>373</v>
      </c>
      <c r="R111" s="54" t="s">
        <v>373</v>
      </c>
      <c r="S111" s="54" t="s">
        <v>373</v>
      </c>
      <c r="T111" s="54" t="s">
        <v>373</v>
      </c>
      <c r="U111" s="54" t="s">
        <v>373</v>
      </c>
      <c r="V111" s="54" t="s">
        <v>373</v>
      </c>
      <c r="W111" s="54" t="s">
        <v>373</v>
      </c>
      <c r="X111" s="54" t="s">
        <v>373</v>
      </c>
      <c r="Y111" s="54" t="s">
        <v>373</v>
      </c>
      <c r="Z111" s="54" t="s">
        <v>373</v>
      </c>
      <c r="AA111" s="54" t="s">
        <v>373</v>
      </c>
      <c r="AB111" s="54" t="s">
        <v>373</v>
      </c>
      <c r="AC111" s="54" t="s">
        <v>373</v>
      </c>
      <c r="AD111" s="54" t="s">
        <v>373</v>
      </c>
      <c r="AE111" s="54" t="s">
        <v>373</v>
      </c>
      <c r="AF111" s="54" t="s">
        <v>373</v>
      </c>
      <c r="AG111" s="54" t="s">
        <v>373</v>
      </c>
      <c r="AH111" s="54">
        <v>1</v>
      </c>
      <c r="AI111" s="54">
        <v>0.47906222449708735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">
        <v>373</v>
      </c>
      <c r="H112" s="54" t="s">
        <v>373</v>
      </c>
      <c r="I112" s="54" t="s">
        <v>373</v>
      </c>
      <c r="J112" s="54" t="s">
        <v>373</v>
      </c>
      <c r="K112" s="54" t="s">
        <v>373</v>
      </c>
      <c r="L112" s="54" t="s">
        <v>373</v>
      </c>
      <c r="M112" s="54" t="s">
        <v>373</v>
      </c>
      <c r="N112" s="54" t="s">
        <v>373</v>
      </c>
      <c r="O112" s="54" t="s">
        <v>373</v>
      </c>
      <c r="P112" s="54" t="s">
        <v>373</v>
      </c>
      <c r="Q112" s="54" t="s">
        <v>373</v>
      </c>
      <c r="R112" s="54" t="s">
        <v>373</v>
      </c>
      <c r="S112" s="54" t="s">
        <v>373</v>
      </c>
      <c r="T112" s="54" t="s">
        <v>373</v>
      </c>
      <c r="U112" s="54" t="s">
        <v>373</v>
      </c>
      <c r="V112" s="54" t="s">
        <v>373</v>
      </c>
      <c r="W112" s="54" t="s">
        <v>373</v>
      </c>
      <c r="X112" s="54" t="s">
        <v>373</v>
      </c>
      <c r="Y112" s="54" t="s">
        <v>373</v>
      </c>
      <c r="Z112" s="54" t="s">
        <v>373</v>
      </c>
      <c r="AA112" s="54" t="s">
        <v>373</v>
      </c>
      <c r="AB112" s="54" t="s">
        <v>373</v>
      </c>
      <c r="AC112" s="54" t="s">
        <v>373</v>
      </c>
      <c r="AD112" s="54" t="s">
        <v>373</v>
      </c>
      <c r="AE112" s="54" t="s">
        <v>373</v>
      </c>
      <c r="AF112" s="54" t="s">
        <v>373</v>
      </c>
      <c r="AG112" s="54" t="s">
        <v>373</v>
      </c>
      <c r="AH112" s="54" t="s">
        <v>373</v>
      </c>
      <c r="AI112" s="54" t="s">
        <v>373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">
        <v>373</v>
      </c>
      <c r="H113" s="54" t="s">
        <v>373</v>
      </c>
      <c r="I113" s="54">
        <v>1</v>
      </c>
      <c r="J113" s="54" t="s">
        <v>373</v>
      </c>
      <c r="K113" s="54" t="s">
        <v>373</v>
      </c>
      <c r="L113" s="54" t="s">
        <v>373</v>
      </c>
      <c r="M113" s="54" t="s">
        <v>373</v>
      </c>
      <c r="N113" s="54" t="s">
        <v>373</v>
      </c>
      <c r="O113" s="54" t="s">
        <v>373</v>
      </c>
      <c r="P113" s="54" t="s">
        <v>373</v>
      </c>
      <c r="Q113" s="54" t="s">
        <v>373</v>
      </c>
      <c r="R113" s="54" t="s">
        <v>373</v>
      </c>
      <c r="S113" s="54" t="s">
        <v>373</v>
      </c>
      <c r="T113" s="54" t="s">
        <v>373</v>
      </c>
      <c r="U113" s="54" t="s">
        <v>373</v>
      </c>
      <c r="V113" s="54" t="s">
        <v>373</v>
      </c>
      <c r="W113" s="54" t="s">
        <v>373</v>
      </c>
      <c r="X113" s="54" t="s">
        <v>373</v>
      </c>
      <c r="Y113" s="54" t="s">
        <v>373</v>
      </c>
      <c r="Z113" s="54" t="s">
        <v>373</v>
      </c>
      <c r="AA113" s="54" t="s">
        <v>373</v>
      </c>
      <c r="AB113" s="54" t="s">
        <v>373</v>
      </c>
      <c r="AC113" s="54" t="s">
        <v>373</v>
      </c>
      <c r="AD113" s="54" t="s">
        <v>373</v>
      </c>
      <c r="AE113" s="54" t="s">
        <v>373</v>
      </c>
      <c r="AF113" s="54" t="s">
        <v>373</v>
      </c>
      <c r="AG113" s="54" t="s">
        <v>373</v>
      </c>
      <c r="AH113" s="54" t="s">
        <v>373</v>
      </c>
      <c r="AI113" s="54"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">
        <v>373</v>
      </c>
      <c r="H114" s="54" t="s">
        <v>373</v>
      </c>
      <c r="I114" s="54" t="s">
        <v>373</v>
      </c>
      <c r="J114" s="54" t="s">
        <v>373</v>
      </c>
      <c r="K114" s="54" t="s">
        <v>373</v>
      </c>
      <c r="L114" s="54">
        <v>1</v>
      </c>
      <c r="M114" s="54" t="s">
        <v>373</v>
      </c>
      <c r="N114" s="54" t="s">
        <v>373</v>
      </c>
      <c r="O114" s="54" t="s">
        <v>373</v>
      </c>
      <c r="P114" s="54">
        <v>1</v>
      </c>
      <c r="Q114" s="54">
        <v>1</v>
      </c>
      <c r="R114" s="54">
        <v>1</v>
      </c>
      <c r="S114" s="54">
        <v>1</v>
      </c>
      <c r="T114" s="54" t="s">
        <v>373</v>
      </c>
      <c r="U114" s="54" t="s">
        <v>373</v>
      </c>
      <c r="V114" s="54" t="s">
        <v>373</v>
      </c>
      <c r="W114" s="54">
        <v>1</v>
      </c>
      <c r="X114" s="54">
        <v>1</v>
      </c>
      <c r="Y114" s="54" t="s">
        <v>373</v>
      </c>
      <c r="Z114" s="54" t="s">
        <v>373</v>
      </c>
      <c r="AA114" s="54">
        <v>1</v>
      </c>
      <c r="AB114" s="54" t="s">
        <v>373</v>
      </c>
      <c r="AC114" s="54">
        <v>0.63892225766663413</v>
      </c>
      <c r="AD114" s="54" t="s">
        <v>373</v>
      </c>
      <c r="AE114" s="54">
        <v>1</v>
      </c>
      <c r="AF114" s="54" t="s">
        <v>373</v>
      </c>
      <c r="AG114" s="54" t="s">
        <v>373</v>
      </c>
      <c r="AH114" s="54">
        <v>1</v>
      </c>
      <c r="AI114" s="54">
        <v>0.86261707374779961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 t="s">
        <v>373</v>
      </c>
      <c r="H115" s="54">
        <v>0.54923063561443253</v>
      </c>
      <c r="I115" s="54" t="s">
        <v>373</v>
      </c>
      <c r="J115" s="54" t="s">
        <v>373</v>
      </c>
      <c r="K115" s="54" t="s">
        <v>373</v>
      </c>
      <c r="L115" s="54" t="s">
        <v>373</v>
      </c>
      <c r="M115" s="54" t="s">
        <v>373</v>
      </c>
      <c r="N115" s="54" t="s">
        <v>373</v>
      </c>
      <c r="O115" s="54">
        <v>1</v>
      </c>
      <c r="P115" s="54" t="s">
        <v>373</v>
      </c>
      <c r="Q115" s="54">
        <v>1</v>
      </c>
      <c r="R115" s="54" t="s">
        <v>373</v>
      </c>
      <c r="S115" s="54" t="s">
        <v>373</v>
      </c>
      <c r="T115" s="54" t="s">
        <v>373</v>
      </c>
      <c r="U115" s="54">
        <v>1</v>
      </c>
      <c r="V115" s="54" t="s">
        <v>373</v>
      </c>
      <c r="W115" s="54" t="s">
        <v>373</v>
      </c>
      <c r="X115" s="54">
        <v>1</v>
      </c>
      <c r="Y115" s="54" t="s">
        <v>373</v>
      </c>
      <c r="Z115" s="54" t="s">
        <v>373</v>
      </c>
      <c r="AA115" s="54" t="s">
        <v>373</v>
      </c>
      <c r="AB115" s="54" t="s">
        <v>373</v>
      </c>
      <c r="AC115" s="54" t="s">
        <v>373</v>
      </c>
      <c r="AD115" s="54" t="s">
        <v>373</v>
      </c>
      <c r="AE115" s="54" t="s">
        <v>373</v>
      </c>
      <c r="AF115" s="54" t="s">
        <v>373</v>
      </c>
      <c r="AG115" s="54" t="s">
        <v>373</v>
      </c>
      <c r="AH115" s="54">
        <v>1</v>
      </c>
      <c r="AI115" s="54">
        <v>0.96254075565784425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v>0.42590697264213073</v>
      </c>
      <c r="H116" s="54">
        <v>0.89435958527805437</v>
      </c>
      <c r="I116" s="54">
        <v>0.8550682690950242</v>
      </c>
      <c r="J116" s="54">
        <v>0.68293611349370198</v>
      </c>
      <c r="K116" s="54">
        <v>0.6148824045506428</v>
      </c>
      <c r="L116" s="54">
        <v>0.35842521300671137</v>
      </c>
      <c r="M116" s="54">
        <v>0.69279158946641917</v>
      </c>
      <c r="N116" s="54">
        <v>0.81677364392116547</v>
      </c>
      <c r="O116" s="54">
        <v>0.76268957192614195</v>
      </c>
      <c r="P116" s="54">
        <v>0.7658208996571495</v>
      </c>
      <c r="Q116" s="54">
        <v>0.68355312912900745</v>
      </c>
      <c r="R116" s="54">
        <v>0.63915023480267197</v>
      </c>
      <c r="S116" s="54">
        <v>0.77793602074261736</v>
      </c>
      <c r="T116" s="54">
        <v>0.76579080978252234</v>
      </c>
      <c r="U116" s="54">
        <v>0.82949913298209577</v>
      </c>
      <c r="V116" s="54">
        <v>0.83419254525483932</v>
      </c>
      <c r="W116" s="54">
        <v>0.72075783050261288</v>
      </c>
      <c r="X116" s="54">
        <v>0.58168693677430594</v>
      </c>
      <c r="Y116" s="54">
        <v>0.76245924037925494</v>
      </c>
      <c r="Z116" s="54">
        <v>0.82161939935984429</v>
      </c>
      <c r="AA116" s="54">
        <v>0.77175699629664229</v>
      </c>
      <c r="AB116" s="54">
        <v>0.66797322040476503</v>
      </c>
      <c r="AC116" s="54">
        <v>0.17098693401827891</v>
      </c>
      <c r="AD116" s="54">
        <v>0.82815196291635607</v>
      </c>
      <c r="AE116" s="54">
        <v>0.68798748566613943</v>
      </c>
      <c r="AF116" s="54">
        <v>0.67238661788126364</v>
      </c>
      <c r="AG116" s="54">
        <v>0.85327136801006775</v>
      </c>
      <c r="AH116" s="54">
        <v>0.59287296319719862</v>
      </c>
      <c r="AI116" s="54">
        <v>0.70335981304298678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">
        <v>373</v>
      </c>
      <c r="H117" s="54">
        <v>1</v>
      </c>
      <c r="I117" s="54">
        <v>0.97935224513226926</v>
      </c>
      <c r="J117" s="54">
        <v>0.90000001394077278</v>
      </c>
      <c r="K117" s="54">
        <v>1</v>
      </c>
      <c r="L117" s="55">
        <v>0.7500002213719571</v>
      </c>
      <c r="M117" s="54" t="s">
        <v>373</v>
      </c>
      <c r="N117" s="54">
        <v>1</v>
      </c>
      <c r="O117" s="54">
        <v>1</v>
      </c>
      <c r="P117" s="54">
        <v>1</v>
      </c>
      <c r="Q117" s="54">
        <v>1</v>
      </c>
      <c r="R117" s="54" t="s">
        <v>373</v>
      </c>
      <c r="S117" s="54">
        <v>1</v>
      </c>
      <c r="T117" s="54" t="s">
        <v>373</v>
      </c>
      <c r="U117" s="54">
        <v>1</v>
      </c>
      <c r="V117" s="54">
        <v>1</v>
      </c>
      <c r="W117" s="54">
        <v>0.74999999912966009</v>
      </c>
      <c r="X117" s="54">
        <v>1</v>
      </c>
      <c r="Y117" s="54">
        <v>1.0000000000000002</v>
      </c>
      <c r="Z117" s="54">
        <v>1</v>
      </c>
      <c r="AA117" s="54">
        <v>1</v>
      </c>
      <c r="AB117" s="54">
        <v>0.80000000084603862</v>
      </c>
      <c r="AC117" s="54" t="s">
        <v>373</v>
      </c>
      <c r="AD117" s="54">
        <v>0.95000000000000007</v>
      </c>
      <c r="AE117" s="54">
        <v>1</v>
      </c>
      <c r="AF117" s="54">
        <v>1</v>
      </c>
      <c r="AG117" s="54">
        <v>0</v>
      </c>
      <c r="AH117" s="54">
        <v>1</v>
      </c>
      <c r="AI117" s="54">
        <v>0.9573127722511352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v>0.3</v>
      </c>
      <c r="H118" s="54" t="s">
        <v>373</v>
      </c>
      <c r="I118" s="54" t="s">
        <v>373</v>
      </c>
      <c r="J118" s="54" t="s">
        <v>373</v>
      </c>
      <c r="K118" s="54">
        <v>1</v>
      </c>
      <c r="L118" s="54" t="s">
        <v>373</v>
      </c>
      <c r="M118" s="54">
        <v>1</v>
      </c>
      <c r="N118" s="54">
        <v>1</v>
      </c>
      <c r="O118" s="54">
        <v>1</v>
      </c>
      <c r="P118" s="54">
        <v>0.51894410950297765</v>
      </c>
      <c r="Q118" s="54">
        <v>1</v>
      </c>
      <c r="R118" s="54">
        <v>0.85000000161662315</v>
      </c>
      <c r="S118" s="54" t="s">
        <v>373</v>
      </c>
      <c r="T118" s="54">
        <v>0.95000000000000007</v>
      </c>
      <c r="U118" s="54">
        <v>1</v>
      </c>
      <c r="V118" s="54" t="s">
        <v>373</v>
      </c>
      <c r="W118" s="54">
        <v>1</v>
      </c>
      <c r="X118" s="54">
        <v>0</v>
      </c>
      <c r="Y118" s="54" t="s">
        <v>373</v>
      </c>
      <c r="Z118" s="54">
        <v>1</v>
      </c>
      <c r="AA118" s="54">
        <v>1</v>
      </c>
      <c r="AB118" s="54" t="s">
        <v>373</v>
      </c>
      <c r="AC118" s="54">
        <v>0</v>
      </c>
      <c r="AD118" s="54">
        <v>0.95000000000000007</v>
      </c>
      <c r="AE118" s="54">
        <v>1</v>
      </c>
      <c r="AF118" s="54">
        <v>1</v>
      </c>
      <c r="AG118" s="54" t="s">
        <v>373</v>
      </c>
      <c r="AH118" s="54" t="s">
        <v>373</v>
      </c>
      <c r="AI118" s="54">
        <v>0.73569178636912147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">
        <v>373</v>
      </c>
      <c r="H119" s="54" t="s">
        <v>373</v>
      </c>
      <c r="I119" s="54" t="s">
        <v>373</v>
      </c>
      <c r="J119" s="54" t="s">
        <v>373</v>
      </c>
      <c r="K119" s="54">
        <v>0</v>
      </c>
      <c r="L119" s="54" t="s">
        <v>373</v>
      </c>
      <c r="M119" s="54" t="s">
        <v>373</v>
      </c>
      <c r="N119" s="54" t="s">
        <v>373</v>
      </c>
      <c r="O119" s="54" t="s">
        <v>373</v>
      </c>
      <c r="P119" s="54" t="s">
        <v>373</v>
      </c>
      <c r="Q119" s="54" t="s">
        <v>373</v>
      </c>
      <c r="R119" s="54">
        <v>1</v>
      </c>
      <c r="S119" s="54" t="s">
        <v>373</v>
      </c>
      <c r="T119" s="54">
        <v>0.95</v>
      </c>
      <c r="U119" s="54">
        <v>1</v>
      </c>
      <c r="V119" s="54" t="s">
        <v>373</v>
      </c>
      <c r="W119" s="54" t="s">
        <v>373</v>
      </c>
      <c r="X119" s="54">
        <v>1</v>
      </c>
      <c r="Y119" s="54" t="s">
        <v>373</v>
      </c>
      <c r="Z119" s="54" t="s">
        <v>373</v>
      </c>
      <c r="AA119" s="54" t="s">
        <v>373</v>
      </c>
      <c r="AB119" s="54" t="s">
        <v>373</v>
      </c>
      <c r="AC119" s="54">
        <v>0</v>
      </c>
      <c r="AD119" s="54" t="s">
        <v>373</v>
      </c>
      <c r="AE119" s="54">
        <v>1</v>
      </c>
      <c r="AF119" s="54" t="s">
        <v>373</v>
      </c>
      <c r="AG119" s="54">
        <v>1</v>
      </c>
      <c r="AH119" s="54" t="s">
        <v>373</v>
      </c>
      <c r="AI119" s="54">
        <v>0.90379064176825674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">
        <v>373</v>
      </c>
      <c r="H120" s="54" t="s">
        <v>373</v>
      </c>
      <c r="I120" s="54" t="s">
        <v>373</v>
      </c>
      <c r="J120" s="54" t="s">
        <v>373</v>
      </c>
      <c r="K120" s="54">
        <v>1</v>
      </c>
      <c r="L120" s="54" t="s">
        <v>373</v>
      </c>
      <c r="M120" s="54">
        <v>1</v>
      </c>
      <c r="N120" s="54" t="s">
        <v>373</v>
      </c>
      <c r="O120" s="54" t="s">
        <v>373</v>
      </c>
      <c r="P120" s="54">
        <v>1</v>
      </c>
      <c r="Q120" s="54" t="s">
        <v>373</v>
      </c>
      <c r="R120" s="54" t="s">
        <v>373</v>
      </c>
      <c r="S120" s="54" t="s">
        <v>373</v>
      </c>
      <c r="T120" s="54">
        <v>0.95</v>
      </c>
      <c r="U120" s="54">
        <v>1</v>
      </c>
      <c r="V120" s="54" t="s">
        <v>373</v>
      </c>
      <c r="W120" s="54" t="s">
        <v>373</v>
      </c>
      <c r="X120" s="54">
        <v>1</v>
      </c>
      <c r="Y120" s="54" t="s">
        <v>373</v>
      </c>
      <c r="Z120" s="54">
        <v>1</v>
      </c>
      <c r="AA120" s="54" t="s">
        <v>373</v>
      </c>
      <c r="AB120" s="54" t="s">
        <v>373</v>
      </c>
      <c r="AC120" s="54" t="s">
        <v>373</v>
      </c>
      <c r="AD120" s="54">
        <v>0.95</v>
      </c>
      <c r="AE120" s="54" t="s">
        <v>373</v>
      </c>
      <c r="AF120" s="54" t="s">
        <v>373</v>
      </c>
      <c r="AG120" s="54" t="s">
        <v>373</v>
      </c>
      <c r="AH120" s="54" t="s">
        <v>373</v>
      </c>
      <c r="AI120" s="54">
        <v>0.99754271776515524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v>0</v>
      </c>
      <c r="H121" s="54">
        <v>0.56867954564949474</v>
      </c>
      <c r="I121" s="54">
        <v>0.45547770302404078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3.2469666523897406E-2</v>
      </c>
      <c r="R121" s="54">
        <v>0</v>
      </c>
      <c r="S121" s="54">
        <v>0</v>
      </c>
      <c r="T121" s="54">
        <v>4.2940214008418548E-2</v>
      </c>
      <c r="U121" s="54">
        <v>0</v>
      </c>
      <c r="V121" s="54">
        <v>0.40090618367381964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3.0473736274704406E-2</v>
      </c>
      <c r="AE121" s="54">
        <v>2.0052210063147908E-2</v>
      </c>
      <c r="AF121" s="54">
        <v>0</v>
      </c>
      <c r="AG121" s="54">
        <v>0</v>
      </c>
      <c r="AH121" s="54">
        <v>0</v>
      </c>
      <c r="AI121" s="54">
        <v>5.2502644565186753E-2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">
        <v>373</v>
      </c>
      <c r="H122" s="54" t="s">
        <v>373</v>
      </c>
      <c r="I122" s="54" t="s">
        <v>373</v>
      </c>
      <c r="J122" s="54">
        <v>9.9999938846186548E-2</v>
      </c>
      <c r="K122" s="54" t="s">
        <v>373</v>
      </c>
      <c r="L122" s="54" t="s">
        <v>373</v>
      </c>
      <c r="M122" s="54">
        <v>0</v>
      </c>
      <c r="N122" s="54" t="s">
        <v>373</v>
      </c>
      <c r="O122" s="54" t="s">
        <v>373</v>
      </c>
      <c r="P122" s="54" t="s">
        <v>373</v>
      </c>
      <c r="Q122" s="54" t="s">
        <v>373</v>
      </c>
      <c r="R122" s="54" t="s">
        <v>373</v>
      </c>
      <c r="S122" s="54" t="s">
        <v>373</v>
      </c>
      <c r="T122" s="54" t="s">
        <v>373</v>
      </c>
      <c r="U122" s="54">
        <v>0</v>
      </c>
      <c r="V122" s="54" t="s">
        <v>373</v>
      </c>
      <c r="W122" s="54">
        <v>0</v>
      </c>
      <c r="X122" s="54" t="s">
        <v>373</v>
      </c>
      <c r="Y122" s="54" t="s">
        <v>373</v>
      </c>
      <c r="Z122" s="54" t="s">
        <v>373</v>
      </c>
      <c r="AA122" s="54">
        <v>1</v>
      </c>
      <c r="AB122" s="54" t="s">
        <v>373</v>
      </c>
      <c r="AC122" s="54" t="s">
        <v>373</v>
      </c>
      <c r="AD122" s="54" t="s">
        <v>373</v>
      </c>
      <c r="AE122" s="54">
        <v>1</v>
      </c>
      <c r="AF122" s="54" t="s">
        <v>373</v>
      </c>
      <c r="AG122" s="54" t="s">
        <v>373</v>
      </c>
      <c r="AH122" s="54" t="s">
        <v>373</v>
      </c>
      <c r="AI122" s="54">
        <v>-2.4208308615047452E-2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v>0</v>
      </c>
      <c r="H123" s="54">
        <v>0.56421036996545981</v>
      </c>
      <c r="I123" s="54">
        <v>0</v>
      </c>
      <c r="J123" s="54" t="s">
        <v>373</v>
      </c>
      <c r="K123" s="54">
        <v>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1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 t="s">
        <v>373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9.4883249760486912E-2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">
        <v>373</v>
      </c>
      <c r="H124" s="54">
        <v>0.89711954720055742</v>
      </c>
      <c r="I124" s="54" t="s">
        <v>373</v>
      </c>
      <c r="J124" s="54" t="s">
        <v>373</v>
      </c>
      <c r="K124" s="54">
        <v>0</v>
      </c>
      <c r="L124" s="54" t="s">
        <v>373</v>
      </c>
      <c r="M124" s="54" t="s">
        <v>373</v>
      </c>
      <c r="N124" s="54" t="s">
        <v>373</v>
      </c>
      <c r="O124" s="54">
        <v>0</v>
      </c>
      <c r="P124" s="54">
        <v>1</v>
      </c>
      <c r="Q124" s="54" t="s">
        <v>373</v>
      </c>
      <c r="R124" s="54" t="s">
        <v>373</v>
      </c>
      <c r="S124" s="54" t="s">
        <v>373</v>
      </c>
      <c r="T124" s="54" t="s">
        <v>373</v>
      </c>
      <c r="U124" s="54" t="s">
        <v>373</v>
      </c>
      <c r="V124" s="54" t="s">
        <v>373</v>
      </c>
      <c r="W124" s="54" t="s">
        <v>373</v>
      </c>
      <c r="X124" s="54">
        <v>0</v>
      </c>
      <c r="Y124" s="54" t="s">
        <v>373</v>
      </c>
      <c r="Z124" s="54">
        <v>0</v>
      </c>
      <c r="AA124" s="54" t="s">
        <v>373</v>
      </c>
      <c r="AB124" s="54">
        <v>1</v>
      </c>
      <c r="AC124" s="54">
        <v>0</v>
      </c>
      <c r="AD124" s="54" t="s">
        <v>373</v>
      </c>
      <c r="AE124" s="54">
        <v>1</v>
      </c>
      <c r="AF124" s="54" t="s">
        <v>373</v>
      </c>
      <c r="AG124" s="54" t="s">
        <v>373</v>
      </c>
      <c r="AH124" s="54" t="s">
        <v>373</v>
      </c>
      <c r="AI124" s="54">
        <v>0.49064428183685005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">
        <v>373</v>
      </c>
      <c r="H125" s="54" t="s">
        <v>373</v>
      </c>
      <c r="I125" s="54" t="s">
        <v>373</v>
      </c>
      <c r="J125" s="54" t="s">
        <v>373</v>
      </c>
      <c r="K125" s="54" t="s">
        <v>373</v>
      </c>
      <c r="L125" s="54" t="s">
        <v>373</v>
      </c>
      <c r="M125" s="54" t="s">
        <v>373</v>
      </c>
      <c r="N125" s="54" t="s">
        <v>373</v>
      </c>
      <c r="O125" s="54" t="s">
        <v>373</v>
      </c>
      <c r="P125" s="54" t="s">
        <v>373</v>
      </c>
      <c r="Q125" s="54" t="s">
        <v>373</v>
      </c>
      <c r="R125" s="54" t="s">
        <v>373</v>
      </c>
      <c r="S125" s="54" t="s">
        <v>373</v>
      </c>
      <c r="T125" s="54" t="s">
        <v>373</v>
      </c>
      <c r="U125" s="54" t="s">
        <v>373</v>
      </c>
      <c r="V125" s="54" t="s">
        <v>373</v>
      </c>
      <c r="W125" s="54" t="s">
        <v>373</v>
      </c>
      <c r="X125" s="54" t="s">
        <v>373</v>
      </c>
      <c r="Y125" s="54" t="s">
        <v>373</v>
      </c>
      <c r="Z125" s="54" t="s">
        <v>373</v>
      </c>
      <c r="AA125" s="54" t="s">
        <v>373</v>
      </c>
      <c r="AB125" s="54" t="s">
        <v>373</v>
      </c>
      <c r="AC125" s="54" t="s">
        <v>373</v>
      </c>
      <c r="AD125" s="54" t="s">
        <v>373</v>
      </c>
      <c r="AE125" s="54" t="s">
        <v>373</v>
      </c>
      <c r="AF125" s="54" t="s">
        <v>373</v>
      </c>
      <c r="AG125" s="54" t="s">
        <v>373</v>
      </c>
      <c r="AH125" s="54" t="s">
        <v>373</v>
      </c>
      <c r="AI125" s="54" t="s">
        <v>373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">
        <v>373</v>
      </c>
      <c r="H126" s="54">
        <v>0.6306562528131463</v>
      </c>
      <c r="I126" s="54" t="s">
        <v>373</v>
      </c>
      <c r="J126" s="54" t="s">
        <v>373</v>
      </c>
      <c r="K126" s="54" t="s">
        <v>373</v>
      </c>
      <c r="L126" s="54" t="s">
        <v>373</v>
      </c>
      <c r="M126" s="54">
        <v>1</v>
      </c>
      <c r="N126" s="54" t="s">
        <v>373</v>
      </c>
      <c r="O126" s="54" t="s">
        <v>373</v>
      </c>
      <c r="P126" s="54" t="s">
        <v>373</v>
      </c>
      <c r="Q126" s="54" t="s">
        <v>373</v>
      </c>
      <c r="R126" s="54" t="s">
        <v>373</v>
      </c>
      <c r="S126" s="54" t="s">
        <v>373</v>
      </c>
      <c r="T126" s="54" t="s">
        <v>373</v>
      </c>
      <c r="U126" s="54" t="s">
        <v>373</v>
      </c>
      <c r="V126" s="54" t="s">
        <v>373</v>
      </c>
      <c r="W126" s="54" t="s">
        <v>373</v>
      </c>
      <c r="X126" s="54" t="s">
        <v>373</v>
      </c>
      <c r="Y126" s="54" t="s">
        <v>373</v>
      </c>
      <c r="Z126" s="54">
        <v>0</v>
      </c>
      <c r="AA126" s="54" t="s">
        <v>373</v>
      </c>
      <c r="AB126" s="54" t="s">
        <v>373</v>
      </c>
      <c r="AC126" s="54">
        <v>0</v>
      </c>
      <c r="AD126" s="54" t="s">
        <v>373</v>
      </c>
      <c r="AE126" s="54">
        <v>1</v>
      </c>
      <c r="AF126" s="54" t="s">
        <v>373</v>
      </c>
      <c r="AG126" s="54" t="s">
        <v>373</v>
      </c>
      <c r="AH126" s="54" t="s">
        <v>373</v>
      </c>
      <c r="AI126" s="54">
        <v>0.75160011216024281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">
        <v>373</v>
      </c>
      <c r="H127" s="54" t="s">
        <v>373</v>
      </c>
      <c r="I127" s="54" t="s">
        <v>373</v>
      </c>
      <c r="J127" s="54">
        <v>0.90000008135663812</v>
      </c>
      <c r="K127" s="54">
        <v>0</v>
      </c>
      <c r="L127" s="54">
        <v>0</v>
      </c>
      <c r="M127" s="54" t="s">
        <v>373</v>
      </c>
      <c r="N127" s="54" t="s">
        <v>373</v>
      </c>
      <c r="O127" s="54" t="s">
        <v>373</v>
      </c>
      <c r="P127" s="54">
        <v>1</v>
      </c>
      <c r="Q127" s="54" t="s">
        <v>373</v>
      </c>
      <c r="R127" s="54" t="s">
        <v>373</v>
      </c>
      <c r="S127" s="54" t="s">
        <v>373</v>
      </c>
      <c r="T127" s="54">
        <v>0</v>
      </c>
      <c r="U127" s="54">
        <v>0</v>
      </c>
      <c r="V127" s="54" t="s">
        <v>373</v>
      </c>
      <c r="W127" s="54">
        <v>1</v>
      </c>
      <c r="X127" s="54">
        <v>0</v>
      </c>
      <c r="Y127" s="54" t="s">
        <v>373</v>
      </c>
      <c r="Z127" s="54" t="s">
        <v>373</v>
      </c>
      <c r="AA127" s="54" t="s">
        <v>373</v>
      </c>
      <c r="AB127" s="54" t="s">
        <v>373</v>
      </c>
      <c r="AC127" s="54">
        <v>0</v>
      </c>
      <c r="AD127" s="54" t="s">
        <v>373</v>
      </c>
      <c r="AE127" s="54" t="s">
        <v>373</v>
      </c>
      <c r="AF127" s="54" t="s">
        <v>373</v>
      </c>
      <c r="AG127" s="54" t="s">
        <v>373</v>
      </c>
      <c r="AH127" s="54">
        <v>0</v>
      </c>
      <c r="AI127" s="54">
        <v>7.0417819777252783E-2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">
        <v>373</v>
      </c>
      <c r="H128" s="54">
        <v>0.8881786294915156</v>
      </c>
      <c r="I128" s="54">
        <v>1</v>
      </c>
      <c r="J128" s="54">
        <v>1</v>
      </c>
      <c r="K128" s="54">
        <v>0</v>
      </c>
      <c r="L128" s="54">
        <v>0</v>
      </c>
      <c r="M128" s="54">
        <v>1</v>
      </c>
      <c r="N128" s="54" t="s">
        <v>373</v>
      </c>
      <c r="O128" s="54">
        <v>1</v>
      </c>
      <c r="P128" s="54">
        <v>1</v>
      </c>
      <c r="Q128" s="54">
        <v>1</v>
      </c>
      <c r="R128" s="54">
        <v>1</v>
      </c>
      <c r="S128" s="54">
        <v>1</v>
      </c>
      <c r="T128" s="54">
        <v>0.95000000000000007</v>
      </c>
      <c r="U128" s="54">
        <v>1</v>
      </c>
      <c r="V128" s="54">
        <v>1</v>
      </c>
      <c r="W128" s="54" t="s">
        <v>373</v>
      </c>
      <c r="X128" s="54" t="s">
        <v>373</v>
      </c>
      <c r="Y128" s="54">
        <v>1</v>
      </c>
      <c r="Z128" s="54">
        <v>0</v>
      </c>
      <c r="AA128" s="54" t="s">
        <v>373</v>
      </c>
      <c r="AB128" s="54" t="s">
        <v>373</v>
      </c>
      <c r="AC128" s="54">
        <v>0</v>
      </c>
      <c r="AD128" s="54">
        <v>1</v>
      </c>
      <c r="AE128" s="54" t="s">
        <v>373</v>
      </c>
      <c r="AF128" s="54">
        <v>1</v>
      </c>
      <c r="AG128" s="54">
        <v>1</v>
      </c>
      <c r="AH128" s="54">
        <v>1</v>
      </c>
      <c r="AI128" s="54">
        <v>0.7804182618344907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">
        <v>373</v>
      </c>
      <c r="H129" s="54" t="s">
        <v>373</v>
      </c>
      <c r="I129" s="54">
        <v>1</v>
      </c>
      <c r="J129" s="54">
        <v>1</v>
      </c>
      <c r="K129" s="54" t="s">
        <v>373</v>
      </c>
      <c r="L129" s="54">
        <v>1</v>
      </c>
      <c r="M129" s="54">
        <v>1</v>
      </c>
      <c r="N129" s="54">
        <v>1</v>
      </c>
      <c r="O129" s="54">
        <v>1</v>
      </c>
      <c r="P129" s="54">
        <v>1</v>
      </c>
      <c r="Q129" s="54">
        <v>1</v>
      </c>
      <c r="R129" s="54" t="s">
        <v>373</v>
      </c>
      <c r="S129" s="54">
        <v>1</v>
      </c>
      <c r="T129" s="54" t="s">
        <v>373</v>
      </c>
      <c r="U129" s="54">
        <v>1</v>
      </c>
      <c r="V129" s="54">
        <v>1</v>
      </c>
      <c r="W129" s="54">
        <v>1</v>
      </c>
      <c r="X129" s="54" t="s">
        <v>373</v>
      </c>
      <c r="Y129" s="54">
        <v>1</v>
      </c>
      <c r="Z129" s="54">
        <v>1</v>
      </c>
      <c r="AA129" s="54">
        <v>1</v>
      </c>
      <c r="AB129" s="54" t="s">
        <v>373</v>
      </c>
      <c r="AC129" s="54">
        <v>0</v>
      </c>
      <c r="AD129" s="54">
        <v>1</v>
      </c>
      <c r="AE129" s="54" t="s">
        <v>373</v>
      </c>
      <c r="AF129" s="54">
        <v>1</v>
      </c>
      <c r="AG129" s="54">
        <v>1</v>
      </c>
      <c r="AH129" s="54" t="s">
        <v>373</v>
      </c>
      <c r="AI129" s="54">
        <v>0.97294535755903844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>
        <v>0</v>
      </c>
      <c r="H130" s="54">
        <v>0</v>
      </c>
      <c r="I130" s="54">
        <v>1</v>
      </c>
      <c r="J130" s="54">
        <v>1</v>
      </c>
      <c r="K130" s="54">
        <v>0</v>
      </c>
      <c r="L130" s="54" t="s">
        <v>373</v>
      </c>
      <c r="M130" s="54" t="s">
        <v>373</v>
      </c>
      <c r="N130" s="54" t="s">
        <v>373</v>
      </c>
      <c r="O130" s="54" t="s">
        <v>373</v>
      </c>
      <c r="P130" s="54">
        <v>1</v>
      </c>
      <c r="Q130" s="54" t="s">
        <v>373</v>
      </c>
      <c r="R130" s="54" t="s">
        <v>373</v>
      </c>
      <c r="S130" s="54">
        <v>1</v>
      </c>
      <c r="T130" s="54">
        <v>0.95000000000000007</v>
      </c>
      <c r="U130" s="54">
        <v>1</v>
      </c>
      <c r="V130" s="54">
        <v>1</v>
      </c>
      <c r="W130" s="54">
        <v>1</v>
      </c>
      <c r="X130" s="54">
        <v>1</v>
      </c>
      <c r="Y130" s="54">
        <v>1</v>
      </c>
      <c r="Z130" s="54">
        <v>1</v>
      </c>
      <c r="AA130" s="54" t="s">
        <v>373</v>
      </c>
      <c r="AB130" s="54" t="s">
        <v>373</v>
      </c>
      <c r="AC130" s="54">
        <v>0.75999999550794173</v>
      </c>
      <c r="AD130" s="54" t="s">
        <v>373</v>
      </c>
      <c r="AE130" s="54" t="s">
        <v>373</v>
      </c>
      <c r="AF130" s="54" t="s">
        <v>373</v>
      </c>
      <c r="AG130" s="54">
        <v>1</v>
      </c>
      <c r="AH130" s="54" t="s">
        <v>373</v>
      </c>
      <c r="AI130" s="54">
        <v>0.87338768969429093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 t="s">
        <v>373</v>
      </c>
      <c r="H131" s="54" t="s">
        <v>373</v>
      </c>
      <c r="I131" s="54">
        <v>1</v>
      </c>
      <c r="J131" s="54">
        <v>0.90000003478737611</v>
      </c>
      <c r="K131" s="54">
        <v>1</v>
      </c>
      <c r="L131" s="54" t="s">
        <v>373</v>
      </c>
      <c r="M131" s="54" t="s">
        <v>373</v>
      </c>
      <c r="N131" s="54" t="s">
        <v>373</v>
      </c>
      <c r="O131" s="54" t="s">
        <v>373</v>
      </c>
      <c r="P131" s="54" t="s">
        <v>373</v>
      </c>
      <c r="Q131" s="54">
        <v>1</v>
      </c>
      <c r="R131" s="54" t="s">
        <v>373</v>
      </c>
      <c r="S131" s="54">
        <v>1</v>
      </c>
      <c r="T131" s="54">
        <v>0.95</v>
      </c>
      <c r="U131" s="54">
        <v>1</v>
      </c>
      <c r="V131" s="54" t="s">
        <v>373</v>
      </c>
      <c r="W131" s="54">
        <v>0.74999998279542546</v>
      </c>
      <c r="X131" s="54">
        <v>1</v>
      </c>
      <c r="Y131" s="54" t="s">
        <v>373</v>
      </c>
      <c r="Z131" s="54">
        <v>1</v>
      </c>
      <c r="AA131" s="54" t="s">
        <v>373</v>
      </c>
      <c r="AB131" s="54" t="s">
        <v>373</v>
      </c>
      <c r="AC131" s="54">
        <v>0</v>
      </c>
      <c r="AD131" s="54" t="s">
        <v>373</v>
      </c>
      <c r="AE131" s="54" t="s">
        <v>373</v>
      </c>
      <c r="AF131" s="54" t="s">
        <v>373</v>
      </c>
      <c r="AG131" s="54" t="s">
        <v>373</v>
      </c>
      <c r="AH131" s="54" t="s">
        <v>373</v>
      </c>
      <c r="AI131" s="54">
        <v>0.87927348935496785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">
        <v>373</v>
      </c>
      <c r="H132" s="54" t="s">
        <v>373</v>
      </c>
      <c r="I132" s="54" t="s">
        <v>373</v>
      </c>
      <c r="J132" s="54" t="s">
        <v>373</v>
      </c>
      <c r="K132" s="54" t="s">
        <v>373</v>
      </c>
      <c r="L132" s="54" t="s">
        <v>373</v>
      </c>
      <c r="M132" s="54" t="s">
        <v>373</v>
      </c>
      <c r="N132" s="54" t="s">
        <v>373</v>
      </c>
      <c r="O132" s="54" t="s">
        <v>373</v>
      </c>
      <c r="P132" s="54">
        <v>1</v>
      </c>
      <c r="Q132" s="54" t="s">
        <v>373</v>
      </c>
      <c r="R132" s="54" t="s">
        <v>373</v>
      </c>
      <c r="S132" s="54" t="s">
        <v>373</v>
      </c>
      <c r="T132" s="54" t="s">
        <v>373</v>
      </c>
      <c r="U132" s="54">
        <v>1</v>
      </c>
      <c r="V132" s="54" t="s">
        <v>373</v>
      </c>
      <c r="W132" s="54" t="s">
        <v>373</v>
      </c>
      <c r="X132" s="54" t="s">
        <v>373</v>
      </c>
      <c r="Y132" s="54" t="s">
        <v>373</v>
      </c>
      <c r="Z132" s="54" t="s">
        <v>373</v>
      </c>
      <c r="AA132" s="54" t="s">
        <v>373</v>
      </c>
      <c r="AB132" s="54" t="s">
        <v>373</v>
      </c>
      <c r="AC132" s="54" t="s">
        <v>373</v>
      </c>
      <c r="AD132" s="54" t="s">
        <v>373</v>
      </c>
      <c r="AE132" s="54" t="s">
        <v>373</v>
      </c>
      <c r="AF132" s="54" t="s">
        <v>373</v>
      </c>
      <c r="AG132" s="54" t="s">
        <v>373</v>
      </c>
      <c r="AH132" s="54" t="s">
        <v>373</v>
      </c>
      <c r="AI132" s="54"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">
        <v>373</v>
      </c>
      <c r="H133" s="54" t="s">
        <v>373</v>
      </c>
      <c r="I133" s="54">
        <v>1</v>
      </c>
      <c r="J133" s="54">
        <v>1.0000000000000002</v>
      </c>
      <c r="K133" s="54" t="s">
        <v>373</v>
      </c>
      <c r="L133" s="54" t="s">
        <v>373</v>
      </c>
      <c r="M133" s="54" t="s">
        <v>373</v>
      </c>
      <c r="N133" s="54">
        <v>0.80381432292056498</v>
      </c>
      <c r="O133" s="54" t="s">
        <v>373</v>
      </c>
      <c r="P133" s="54">
        <v>1</v>
      </c>
      <c r="Q133" s="54" t="s">
        <v>373</v>
      </c>
      <c r="R133" s="54" t="s">
        <v>373</v>
      </c>
      <c r="S133" s="54">
        <v>1</v>
      </c>
      <c r="T133" s="54">
        <v>0.95</v>
      </c>
      <c r="U133" s="54" t="s">
        <v>373</v>
      </c>
      <c r="V133" s="54" t="s">
        <v>373</v>
      </c>
      <c r="W133" s="54" t="s">
        <v>373</v>
      </c>
      <c r="X133" s="54">
        <v>1</v>
      </c>
      <c r="Y133" s="54" t="s">
        <v>373</v>
      </c>
      <c r="Z133" s="54">
        <v>0.39730947923099585</v>
      </c>
      <c r="AA133" s="54" t="s">
        <v>373</v>
      </c>
      <c r="AB133" s="54" t="s">
        <v>373</v>
      </c>
      <c r="AC133" s="54" t="s">
        <v>373</v>
      </c>
      <c r="AD133" s="54" t="s">
        <v>373</v>
      </c>
      <c r="AE133" s="54">
        <v>1</v>
      </c>
      <c r="AF133" s="54">
        <v>0</v>
      </c>
      <c r="AG133" s="54">
        <v>1</v>
      </c>
      <c r="AH133" s="54">
        <v>1</v>
      </c>
      <c r="AI133" s="54">
        <v>0.96620062080492397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v>1</v>
      </c>
      <c r="H134" s="54">
        <v>0.9674870109946595</v>
      </c>
      <c r="I134" s="54" t="s">
        <v>373</v>
      </c>
      <c r="J134" s="54" t="s">
        <v>373</v>
      </c>
      <c r="K134" s="54" t="s">
        <v>373</v>
      </c>
      <c r="L134" s="54" t="s">
        <v>373</v>
      </c>
      <c r="M134" s="54">
        <v>1</v>
      </c>
      <c r="N134" s="54" t="s">
        <v>373</v>
      </c>
      <c r="O134" s="54" t="s">
        <v>373</v>
      </c>
      <c r="P134" s="54">
        <v>0</v>
      </c>
      <c r="Q134" s="54" t="s">
        <v>373</v>
      </c>
      <c r="R134" s="54" t="s">
        <v>373</v>
      </c>
      <c r="S134" s="54">
        <v>1</v>
      </c>
      <c r="T134" s="54">
        <v>0.95</v>
      </c>
      <c r="U134" s="54">
        <v>0</v>
      </c>
      <c r="V134" s="54" t="s">
        <v>373</v>
      </c>
      <c r="W134" s="54">
        <v>1</v>
      </c>
      <c r="X134" s="54" t="s">
        <v>373</v>
      </c>
      <c r="Y134" s="54">
        <v>1</v>
      </c>
      <c r="Z134" s="54" t="s">
        <v>373</v>
      </c>
      <c r="AA134" s="54" t="s">
        <v>373</v>
      </c>
      <c r="AB134" s="54" t="s">
        <v>373</v>
      </c>
      <c r="AC134" s="54" t="s">
        <v>373</v>
      </c>
      <c r="AD134" s="54">
        <v>0</v>
      </c>
      <c r="AE134" s="54">
        <v>1</v>
      </c>
      <c r="AF134" s="54">
        <v>0</v>
      </c>
      <c r="AG134" s="54" t="s">
        <v>373</v>
      </c>
      <c r="AH134" s="54">
        <v>1</v>
      </c>
      <c r="AI134" s="54">
        <v>0.83711870800512433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v>0.73142790460877316</v>
      </c>
      <c r="H135" s="54" t="s">
        <v>373</v>
      </c>
      <c r="I135" s="54">
        <v>0</v>
      </c>
      <c r="J135" s="54">
        <v>0</v>
      </c>
      <c r="K135" s="54">
        <v>1</v>
      </c>
      <c r="L135" s="54" t="s">
        <v>373</v>
      </c>
      <c r="M135" s="54">
        <v>0</v>
      </c>
      <c r="N135" s="54" t="s">
        <v>373</v>
      </c>
      <c r="O135" s="54">
        <v>0</v>
      </c>
      <c r="P135" s="54" t="s">
        <v>373</v>
      </c>
      <c r="Q135" s="54">
        <v>0</v>
      </c>
      <c r="R135" s="54" t="s">
        <v>373</v>
      </c>
      <c r="S135" s="54">
        <v>0</v>
      </c>
      <c r="T135" s="54">
        <v>0</v>
      </c>
      <c r="U135" s="54">
        <v>0</v>
      </c>
      <c r="V135" s="54">
        <v>0</v>
      </c>
      <c r="W135" s="54" t="s">
        <v>373</v>
      </c>
      <c r="X135" s="54">
        <v>1</v>
      </c>
      <c r="Y135" s="54">
        <v>0</v>
      </c>
      <c r="Z135" s="54">
        <v>0</v>
      </c>
      <c r="AA135" s="54">
        <v>0</v>
      </c>
      <c r="AB135" s="54" t="s">
        <v>373</v>
      </c>
      <c r="AC135" s="54">
        <v>0</v>
      </c>
      <c r="AD135" s="54">
        <v>0</v>
      </c>
      <c r="AE135" s="54">
        <v>0</v>
      </c>
      <c r="AF135" s="54" t="s">
        <v>373</v>
      </c>
      <c r="AG135" s="54">
        <v>1</v>
      </c>
      <c r="AH135" s="54">
        <v>0</v>
      </c>
      <c r="AI135" s="54">
        <v>0.36794967283650443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v>1</v>
      </c>
      <c r="H136" s="54">
        <v>0</v>
      </c>
      <c r="I136" s="54">
        <v>1</v>
      </c>
      <c r="J136" s="54">
        <v>1</v>
      </c>
      <c r="K136" s="54">
        <v>1</v>
      </c>
      <c r="L136" s="54">
        <v>0.25510823167428659</v>
      </c>
      <c r="M136" s="54">
        <v>1</v>
      </c>
      <c r="N136" s="54" t="s">
        <v>373</v>
      </c>
      <c r="O136" s="54">
        <v>1</v>
      </c>
      <c r="P136" s="54" t="s">
        <v>373</v>
      </c>
      <c r="Q136" s="54" t="s">
        <v>373</v>
      </c>
      <c r="R136" s="54">
        <v>1</v>
      </c>
      <c r="S136" s="54">
        <v>1</v>
      </c>
      <c r="T136" s="54">
        <v>0.95</v>
      </c>
      <c r="U136" s="54">
        <v>1</v>
      </c>
      <c r="V136" s="54" t="s">
        <v>373</v>
      </c>
      <c r="W136" s="54">
        <v>1</v>
      </c>
      <c r="X136" s="54" t="s">
        <v>373</v>
      </c>
      <c r="Y136" s="54">
        <v>1</v>
      </c>
      <c r="Z136" s="54">
        <v>1</v>
      </c>
      <c r="AA136" s="54">
        <v>1</v>
      </c>
      <c r="AB136" s="54" t="s">
        <v>373</v>
      </c>
      <c r="AC136" s="54">
        <v>1</v>
      </c>
      <c r="AD136" s="54">
        <v>1</v>
      </c>
      <c r="AE136" s="54">
        <v>1</v>
      </c>
      <c r="AF136" s="54" t="s">
        <v>373</v>
      </c>
      <c r="AG136" s="54" t="s">
        <v>373</v>
      </c>
      <c r="AH136" s="54">
        <v>1</v>
      </c>
      <c r="AI136" s="54">
        <v>0.93877169244687531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v>1</v>
      </c>
      <c r="H137" s="54" t="s">
        <v>373</v>
      </c>
      <c r="I137" s="54" t="s">
        <v>373</v>
      </c>
      <c r="J137" s="54">
        <v>1</v>
      </c>
      <c r="K137" s="54">
        <v>1</v>
      </c>
      <c r="L137" s="54">
        <v>1</v>
      </c>
      <c r="M137" s="54">
        <v>1</v>
      </c>
      <c r="N137" s="54" t="s">
        <v>373</v>
      </c>
      <c r="O137" s="54">
        <v>1</v>
      </c>
      <c r="P137" s="54" t="s">
        <v>373</v>
      </c>
      <c r="Q137" s="54" t="s">
        <v>373</v>
      </c>
      <c r="R137" s="54" t="s">
        <v>373</v>
      </c>
      <c r="S137" s="54">
        <v>1</v>
      </c>
      <c r="T137" s="54">
        <v>1</v>
      </c>
      <c r="U137" s="54">
        <v>1</v>
      </c>
      <c r="V137" s="54">
        <v>1</v>
      </c>
      <c r="W137" s="54" t="s">
        <v>373</v>
      </c>
      <c r="X137" s="54">
        <v>1</v>
      </c>
      <c r="Y137" s="54">
        <v>1</v>
      </c>
      <c r="Z137" s="54">
        <v>1</v>
      </c>
      <c r="AA137" s="54">
        <v>1</v>
      </c>
      <c r="AB137" s="54" t="s">
        <v>373</v>
      </c>
      <c r="AC137" s="54">
        <v>1</v>
      </c>
      <c r="AD137" s="54" t="s">
        <v>373</v>
      </c>
      <c r="AE137" s="54" t="s">
        <v>373</v>
      </c>
      <c r="AF137" s="54">
        <v>1</v>
      </c>
      <c r="AG137" s="54" t="s">
        <v>373</v>
      </c>
      <c r="AH137" s="54" t="s">
        <v>373</v>
      </c>
      <c r="AI137" s="54"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">
        <v>373</v>
      </c>
      <c r="H138" s="54" t="s">
        <v>373</v>
      </c>
      <c r="I138" s="54" t="s">
        <v>373</v>
      </c>
      <c r="J138" s="54" t="s">
        <v>373</v>
      </c>
      <c r="K138" s="54" t="s">
        <v>373</v>
      </c>
      <c r="L138" s="54" t="s">
        <v>373</v>
      </c>
      <c r="M138" s="54" t="s">
        <v>373</v>
      </c>
      <c r="N138" s="54" t="s">
        <v>373</v>
      </c>
      <c r="O138" s="54" t="s">
        <v>373</v>
      </c>
      <c r="P138" s="54" t="s">
        <v>373</v>
      </c>
      <c r="Q138" s="54" t="s">
        <v>373</v>
      </c>
      <c r="R138" s="54" t="s">
        <v>373</v>
      </c>
      <c r="S138" s="54" t="s">
        <v>373</v>
      </c>
      <c r="T138" s="54" t="s">
        <v>373</v>
      </c>
      <c r="U138" s="54" t="s">
        <v>373</v>
      </c>
      <c r="V138" s="54" t="s">
        <v>373</v>
      </c>
      <c r="W138" s="54" t="s">
        <v>373</v>
      </c>
      <c r="X138" s="54" t="s">
        <v>373</v>
      </c>
      <c r="Y138" s="54" t="s">
        <v>373</v>
      </c>
      <c r="Z138" s="54" t="s">
        <v>373</v>
      </c>
      <c r="AA138" s="54" t="s">
        <v>373</v>
      </c>
      <c r="AB138" s="54" t="s">
        <v>373</v>
      </c>
      <c r="AC138" s="54" t="s">
        <v>373</v>
      </c>
      <c r="AD138" s="54" t="s">
        <v>373</v>
      </c>
      <c r="AE138" s="54" t="s">
        <v>373</v>
      </c>
      <c r="AF138" s="54" t="s">
        <v>373</v>
      </c>
      <c r="AG138" s="54" t="s">
        <v>373</v>
      </c>
      <c r="AH138" s="54" t="s">
        <v>373</v>
      </c>
      <c r="AI138" s="54" t="s">
        <v>373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">
        <v>373</v>
      </c>
      <c r="H139" s="54" t="s">
        <v>373</v>
      </c>
      <c r="I139" s="54" t="s">
        <v>373</v>
      </c>
      <c r="J139" s="54" t="s">
        <v>373</v>
      </c>
      <c r="K139" s="54" t="s">
        <v>373</v>
      </c>
      <c r="L139" s="54" t="s">
        <v>373</v>
      </c>
      <c r="M139" s="54" t="s">
        <v>373</v>
      </c>
      <c r="N139" s="54" t="s">
        <v>373</v>
      </c>
      <c r="O139" s="54" t="s">
        <v>373</v>
      </c>
      <c r="P139" s="54" t="s">
        <v>373</v>
      </c>
      <c r="Q139" s="54" t="s">
        <v>373</v>
      </c>
      <c r="R139" s="54" t="s">
        <v>373</v>
      </c>
      <c r="S139" s="54" t="s">
        <v>373</v>
      </c>
      <c r="T139" s="54" t="s">
        <v>373</v>
      </c>
      <c r="U139" s="54" t="s">
        <v>373</v>
      </c>
      <c r="V139" s="54" t="s">
        <v>373</v>
      </c>
      <c r="W139" s="54" t="s">
        <v>373</v>
      </c>
      <c r="X139" s="54" t="s">
        <v>373</v>
      </c>
      <c r="Y139" s="54" t="s">
        <v>373</v>
      </c>
      <c r="Z139" s="54" t="s">
        <v>373</v>
      </c>
      <c r="AA139" s="54" t="s">
        <v>373</v>
      </c>
      <c r="AB139" s="54" t="s">
        <v>373</v>
      </c>
      <c r="AC139" s="54" t="s">
        <v>373</v>
      </c>
      <c r="AD139" s="54" t="s">
        <v>373</v>
      </c>
      <c r="AE139" s="54" t="s">
        <v>373</v>
      </c>
      <c r="AF139" s="54" t="s">
        <v>373</v>
      </c>
      <c r="AG139" s="54" t="s">
        <v>373</v>
      </c>
      <c r="AH139" s="54" t="s">
        <v>373</v>
      </c>
      <c r="AI139" s="54" t="s">
        <v>373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">
        <v>373</v>
      </c>
      <c r="H140" s="54">
        <v>0.87141916222386195</v>
      </c>
      <c r="I140" s="54" t="s">
        <v>373</v>
      </c>
      <c r="J140" s="54" t="s">
        <v>373</v>
      </c>
      <c r="K140" s="54" t="s">
        <v>373</v>
      </c>
      <c r="L140" s="54" t="s">
        <v>373</v>
      </c>
      <c r="M140" s="54" t="s">
        <v>373</v>
      </c>
      <c r="N140" s="54" t="s">
        <v>373</v>
      </c>
      <c r="O140" s="54" t="s">
        <v>373</v>
      </c>
      <c r="P140" s="54">
        <v>0</v>
      </c>
      <c r="Q140" s="54" t="s">
        <v>373</v>
      </c>
      <c r="R140" s="54" t="s">
        <v>373</v>
      </c>
      <c r="S140" s="54" t="s">
        <v>373</v>
      </c>
      <c r="T140" s="54" t="s">
        <v>373</v>
      </c>
      <c r="U140" s="54" t="s">
        <v>373</v>
      </c>
      <c r="V140" s="54" t="s">
        <v>373</v>
      </c>
      <c r="W140" s="54" t="s">
        <v>373</v>
      </c>
      <c r="X140" s="54" t="s">
        <v>373</v>
      </c>
      <c r="Y140" s="54" t="s">
        <v>373</v>
      </c>
      <c r="Z140" s="54">
        <v>1</v>
      </c>
      <c r="AA140" s="54">
        <v>0</v>
      </c>
      <c r="AB140" s="54" t="s">
        <v>373</v>
      </c>
      <c r="AC140" s="54">
        <v>0</v>
      </c>
      <c r="AD140" s="54">
        <v>1</v>
      </c>
      <c r="AE140" s="54" t="s">
        <v>373</v>
      </c>
      <c r="AF140" s="54" t="s">
        <v>373</v>
      </c>
      <c r="AG140" s="54" t="s">
        <v>373</v>
      </c>
      <c r="AH140" s="54">
        <v>0.61487853990015529</v>
      </c>
      <c r="AI140" s="54">
        <v>0.61343090336622119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">
        <v>373</v>
      </c>
      <c r="H141" s="54" t="s">
        <v>373</v>
      </c>
      <c r="I141" s="54" t="s">
        <v>373</v>
      </c>
      <c r="J141" s="54" t="s">
        <v>373</v>
      </c>
      <c r="K141" s="54" t="s">
        <v>373</v>
      </c>
      <c r="L141" s="54" t="s">
        <v>373</v>
      </c>
      <c r="M141" s="54" t="s">
        <v>373</v>
      </c>
      <c r="N141" s="54" t="s">
        <v>373</v>
      </c>
      <c r="O141" s="54" t="s">
        <v>373</v>
      </c>
      <c r="P141" s="54">
        <v>0</v>
      </c>
      <c r="Q141" s="54" t="s">
        <v>373</v>
      </c>
      <c r="R141" s="54" t="s">
        <v>373</v>
      </c>
      <c r="S141" s="54" t="s">
        <v>373</v>
      </c>
      <c r="T141" s="54" t="s">
        <v>373</v>
      </c>
      <c r="U141" s="54" t="s">
        <v>373</v>
      </c>
      <c r="V141" s="54" t="s">
        <v>373</v>
      </c>
      <c r="W141" s="54" t="s">
        <v>373</v>
      </c>
      <c r="X141" s="54" t="s">
        <v>373</v>
      </c>
      <c r="Y141" s="54" t="s">
        <v>373</v>
      </c>
      <c r="Z141" s="54">
        <v>1</v>
      </c>
      <c r="AA141" s="54">
        <v>0</v>
      </c>
      <c r="AB141" s="54" t="s">
        <v>373</v>
      </c>
      <c r="AC141" s="54">
        <v>0</v>
      </c>
      <c r="AD141" s="54" t="s">
        <v>373</v>
      </c>
      <c r="AE141" s="54" t="s">
        <v>373</v>
      </c>
      <c r="AF141" s="54" t="s">
        <v>373</v>
      </c>
      <c r="AG141" s="54" t="s">
        <v>373</v>
      </c>
      <c r="AH141" s="54">
        <v>0</v>
      </c>
      <c r="AI141" s="54">
        <v>8.1007295038710095E-4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">
        <v>373</v>
      </c>
      <c r="H142" s="54" t="s">
        <v>373</v>
      </c>
      <c r="I142" s="54" t="s">
        <v>373</v>
      </c>
      <c r="J142" s="54" t="s">
        <v>373</v>
      </c>
      <c r="K142" s="54" t="s">
        <v>373</v>
      </c>
      <c r="L142" s="54" t="s">
        <v>373</v>
      </c>
      <c r="M142" s="54" t="s">
        <v>373</v>
      </c>
      <c r="N142" s="54" t="s">
        <v>373</v>
      </c>
      <c r="O142" s="54" t="s">
        <v>373</v>
      </c>
      <c r="P142" s="54" t="s">
        <v>373</v>
      </c>
      <c r="Q142" s="54" t="s">
        <v>373</v>
      </c>
      <c r="R142" s="54" t="s">
        <v>373</v>
      </c>
      <c r="S142" s="54" t="s">
        <v>373</v>
      </c>
      <c r="T142" s="54" t="s">
        <v>373</v>
      </c>
      <c r="U142" s="54" t="s">
        <v>373</v>
      </c>
      <c r="V142" s="54" t="s">
        <v>373</v>
      </c>
      <c r="W142" s="54" t="s">
        <v>373</v>
      </c>
      <c r="X142" s="54" t="s">
        <v>373</v>
      </c>
      <c r="Y142" s="54" t="s">
        <v>373</v>
      </c>
      <c r="Z142" s="54" t="s">
        <v>373</v>
      </c>
      <c r="AA142" s="54" t="s">
        <v>373</v>
      </c>
      <c r="AB142" s="54" t="s">
        <v>373</v>
      </c>
      <c r="AC142" s="54" t="s">
        <v>373</v>
      </c>
      <c r="AD142" s="54" t="s">
        <v>373</v>
      </c>
      <c r="AE142" s="54" t="s">
        <v>373</v>
      </c>
      <c r="AF142" s="54" t="s">
        <v>373</v>
      </c>
      <c r="AG142" s="54" t="s">
        <v>373</v>
      </c>
      <c r="AH142" s="54" t="s">
        <v>373</v>
      </c>
      <c r="AI142" s="54" t="s">
        <v>373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">
        <v>373</v>
      </c>
      <c r="H143" s="54">
        <v>0.87141916222386195</v>
      </c>
      <c r="I143" s="54" t="s">
        <v>373</v>
      </c>
      <c r="J143" s="54" t="s">
        <v>373</v>
      </c>
      <c r="K143" s="54" t="s">
        <v>373</v>
      </c>
      <c r="L143" s="54" t="s">
        <v>373</v>
      </c>
      <c r="M143" s="54" t="s">
        <v>373</v>
      </c>
      <c r="N143" s="54" t="s">
        <v>373</v>
      </c>
      <c r="O143" s="54" t="s">
        <v>373</v>
      </c>
      <c r="P143" s="54" t="s">
        <v>373</v>
      </c>
      <c r="Q143" s="54" t="s">
        <v>373</v>
      </c>
      <c r="R143" s="54" t="s">
        <v>373</v>
      </c>
      <c r="S143" s="54" t="s">
        <v>373</v>
      </c>
      <c r="T143" s="54" t="s">
        <v>373</v>
      </c>
      <c r="U143" s="54" t="s">
        <v>373</v>
      </c>
      <c r="V143" s="54" t="s">
        <v>373</v>
      </c>
      <c r="W143" s="54" t="s">
        <v>373</v>
      </c>
      <c r="X143" s="54" t="s">
        <v>373</v>
      </c>
      <c r="Y143" s="54" t="s">
        <v>373</v>
      </c>
      <c r="Z143" s="54" t="s">
        <v>373</v>
      </c>
      <c r="AA143" s="54" t="s">
        <v>373</v>
      </c>
      <c r="AB143" s="54" t="s">
        <v>373</v>
      </c>
      <c r="AC143" s="54" t="s">
        <v>373</v>
      </c>
      <c r="AD143" s="54">
        <v>1</v>
      </c>
      <c r="AE143" s="54" t="s">
        <v>373</v>
      </c>
      <c r="AF143" s="54" t="s">
        <v>373</v>
      </c>
      <c r="AG143" s="54" t="s">
        <v>373</v>
      </c>
      <c r="AH143" s="54">
        <v>1</v>
      </c>
      <c r="AI143" s="54">
        <v>0.9682618589715698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v>1</v>
      </c>
      <c r="H144" s="54">
        <v>0.28594151782923122</v>
      </c>
      <c r="I144" s="54">
        <v>0.8480657663597897</v>
      </c>
      <c r="J144" s="54">
        <v>0.85213168005617934</v>
      </c>
      <c r="K144" s="54">
        <v>0.36640545717883349</v>
      </c>
      <c r="L144" s="54">
        <v>0.72043333991565228</v>
      </c>
      <c r="M144" s="54">
        <v>1</v>
      </c>
      <c r="N144" s="54">
        <v>0.46156978632339535</v>
      </c>
      <c r="O144" s="54">
        <v>1</v>
      </c>
      <c r="P144" s="54">
        <v>0</v>
      </c>
      <c r="Q144" s="54">
        <v>1</v>
      </c>
      <c r="R144" s="54">
        <v>1</v>
      </c>
      <c r="S144" s="54">
        <v>0.66593063696556454</v>
      </c>
      <c r="T144" s="54">
        <v>0.49820963584039862</v>
      </c>
      <c r="U144" s="54">
        <v>0</v>
      </c>
      <c r="V144" s="54">
        <v>0.59261469258485755</v>
      </c>
      <c r="W144" s="54">
        <v>1</v>
      </c>
      <c r="X144" s="54">
        <v>1</v>
      </c>
      <c r="Y144" s="54">
        <v>0.92204767015885947</v>
      </c>
      <c r="Z144" s="54">
        <v>0.64762038508356945</v>
      </c>
      <c r="AA144" s="54">
        <v>0.63366354400156177</v>
      </c>
      <c r="AB144" s="54">
        <v>0.76488554145159149</v>
      </c>
      <c r="AC144" s="54">
        <v>0.14531949731252042</v>
      </c>
      <c r="AD144" s="54">
        <v>0.64444604641734282</v>
      </c>
      <c r="AE144" s="54">
        <v>0.52540267121151962</v>
      </c>
      <c r="AF144" s="54">
        <v>0.43477219408472451</v>
      </c>
      <c r="AG144" s="54">
        <v>0.50699885077494011</v>
      </c>
      <c r="AH144" s="54">
        <v>0.37656338687479779</v>
      </c>
      <c r="AI144" s="54">
        <v>0.49227043893292505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">
        <v>373</v>
      </c>
      <c r="H145" s="54">
        <v>0.69456992780996163</v>
      </c>
      <c r="I145" s="54">
        <v>0.99470549815260823</v>
      </c>
      <c r="J145" s="54">
        <v>1</v>
      </c>
      <c r="K145" s="54">
        <v>0</v>
      </c>
      <c r="L145" s="54">
        <v>1</v>
      </c>
      <c r="M145" s="54" t="s">
        <v>373</v>
      </c>
      <c r="N145" s="54">
        <v>1</v>
      </c>
      <c r="O145" s="54" t="s">
        <v>373</v>
      </c>
      <c r="P145" s="54" t="s">
        <v>373</v>
      </c>
      <c r="Q145" s="54" t="s">
        <v>373</v>
      </c>
      <c r="R145" s="54" t="s">
        <v>373</v>
      </c>
      <c r="S145" s="54" t="s">
        <v>373</v>
      </c>
      <c r="T145" s="54" t="s">
        <v>373</v>
      </c>
      <c r="U145" s="54" t="s">
        <v>373</v>
      </c>
      <c r="V145" s="54" t="s">
        <v>373</v>
      </c>
      <c r="W145" s="54" t="s">
        <v>373</v>
      </c>
      <c r="X145" s="54" t="s">
        <v>373</v>
      </c>
      <c r="Y145" s="54">
        <v>1</v>
      </c>
      <c r="Z145" s="54">
        <v>1</v>
      </c>
      <c r="AA145" s="54" t="s">
        <v>373</v>
      </c>
      <c r="AB145" s="54" t="s">
        <v>373</v>
      </c>
      <c r="AC145" s="54">
        <v>1</v>
      </c>
      <c r="AD145" s="54" t="s">
        <v>373</v>
      </c>
      <c r="AE145" s="54" t="s">
        <v>373</v>
      </c>
      <c r="AF145" s="54" t="s">
        <v>373</v>
      </c>
      <c r="AG145" s="54">
        <v>1</v>
      </c>
      <c r="AH145" s="54">
        <v>0</v>
      </c>
      <c r="AI145" s="54">
        <v>0.84004231443113864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v>1</v>
      </c>
      <c r="H146" s="54">
        <v>0.13602417447034998</v>
      </c>
      <c r="I146" s="54">
        <v>0.64906968822569677</v>
      </c>
      <c r="J146" s="54">
        <v>0.80000001796859466</v>
      </c>
      <c r="K146" s="54">
        <v>0</v>
      </c>
      <c r="L146" s="54">
        <v>0.58622997704952684</v>
      </c>
      <c r="M146" s="54">
        <v>1</v>
      </c>
      <c r="N146" s="54">
        <v>0</v>
      </c>
      <c r="O146" s="54">
        <v>1</v>
      </c>
      <c r="P146" s="54">
        <v>0</v>
      </c>
      <c r="Q146" s="54" t="s">
        <v>373</v>
      </c>
      <c r="R146" s="54">
        <v>1</v>
      </c>
      <c r="S146" s="54">
        <v>0.3481420710701269</v>
      </c>
      <c r="T146" s="54">
        <v>0.18209935869162622</v>
      </c>
      <c r="U146" s="54">
        <v>0</v>
      </c>
      <c r="V146" s="54">
        <v>0.70068087778407784</v>
      </c>
      <c r="W146" s="54">
        <v>1</v>
      </c>
      <c r="X146" s="54">
        <v>1</v>
      </c>
      <c r="Y146" s="54">
        <v>0.80000000799682502</v>
      </c>
      <c r="Z146" s="54">
        <v>0.36292648570057595</v>
      </c>
      <c r="AA146" s="54">
        <v>0.29774354304620471</v>
      </c>
      <c r="AB146" s="54">
        <v>0.49999998466534951</v>
      </c>
      <c r="AC146" s="54">
        <v>0.14487895094442649</v>
      </c>
      <c r="AD146" s="54">
        <v>0.13843536206947418</v>
      </c>
      <c r="AE146" s="54">
        <v>0.40577140726254263</v>
      </c>
      <c r="AF146" s="54">
        <v>0</v>
      </c>
      <c r="AG146" s="54">
        <v>0</v>
      </c>
      <c r="AH146" s="54">
        <v>0.44182252158128643</v>
      </c>
      <c r="AI146" s="54">
        <v>0.34444245010556157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v>1</v>
      </c>
      <c r="H147" s="54">
        <v>0.54759140024418573</v>
      </c>
      <c r="I147" s="54" t="s">
        <v>373</v>
      </c>
      <c r="J147" s="54" t="s">
        <v>373</v>
      </c>
      <c r="K147" s="54">
        <v>1</v>
      </c>
      <c r="L147" s="54">
        <v>1</v>
      </c>
      <c r="M147" s="54">
        <v>1</v>
      </c>
      <c r="N147" s="54" t="s">
        <v>373</v>
      </c>
      <c r="O147" s="54" t="s">
        <v>373</v>
      </c>
      <c r="P147" s="54">
        <v>0</v>
      </c>
      <c r="Q147" s="54">
        <v>1</v>
      </c>
      <c r="R147" s="54">
        <v>1</v>
      </c>
      <c r="S147" s="54">
        <v>1</v>
      </c>
      <c r="T147" s="54">
        <v>1</v>
      </c>
      <c r="U147" s="54" t="s">
        <v>373</v>
      </c>
      <c r="V147" s="54">
        <v>0.48888808927310429</v>
      </c>
      <c r="W147" s="54">
        <v>1</v>
      </c>
      <c r="X147" s="54">
        <v>1</v>
      </c>
      <c r="Y147" s="54">
        <v>1</v>
      </c>
      <c r="Z147" s="54">
        <v>1</v>
      </c>
      <c r="AA147" s="54">
        <v>1</v>
      </c>
      <c r="AB147" s="54">
        <v>1</v>
      </c>
      <c r="AC147" s="54" t="s">
        <v>373</v>
      </c>
      <c r="AD147" s="54">
        <v>1</v>
      </c>
      <c r="AE147" s="54">
        <v>1</v>
      </c>
      <c r="AF147" s="54">
        <v>1</v>
      </c>
      <c r="AG147" s="54">
        <v>1</v>
      </c>
      <c r="AH147" s="54">
        <v>0</v>
      </c>
      <c r="AI147" s="54">
        <v>0.85938211199879222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">
        <v>373</v>
      </c>
      <c r="H148" s="54" t="s">
        <v>373</v>
      </c>
      <c r="I148" s="54" t="s">
        <v>373</v>
      </c>
      <c r="J148" s="54" t="s">
        <v>373</v>
      </c>
      <c r="K148" s="54" t="s">
        <v>373</v>
      </c>
      <c r="L148" s="54" t="s">
        <v>373</v>
      </c>
      <c r="M148" s="54" t="s">
        <v>373</v>
      </c>
      <c r="N148" s="54" t="s">
        <v>373</v>
      </c>
      <c r="O148" s="54" t="s">
        <v>373</v>
      </c>
      <c r="P148" s="54" t="s">
        <v>373</v>
      </c>
      <c r="Q148" s="54" t="s">
        <v>373</v>
      </c>
      <c r="R148" s="54" t="s">
        <v>373</v>
      </c>
      <c r="S148" s="54" t="s">
        <v>373</v>
      </c>
      <c r="T148" s="54" t="s">
        <v>373</v>
      </c>
      <c r="U148" s="54" t="s">
        <v>373</v>
      </c>
      <c r="V148" s="54" t="s">
        <v>373</v>
      </c>
      <c r="W148" s="54" t="s">
        <v>373</v>
      </c>
      <c r="X148" s="54" t="s">
        <v>373</v>
      </c>
      <c r="Y148" s="54" t="s">
        <v>373</v>
      </c>
      <c r="Z148" s="54" t="s">
        <v>373</v>
      </c>
      <c r="AA148" s="54" t="s">
        <v>373</v>
      </c>
      <c r="AB148" s="54" t="s">
        <v>373</v>
      </c>
      <c r="AC148" s="54" t="s">
        <v>373</v>
      </c>
      <c r="AD148" s="54" t="s">
        <v>373</v>
      </c>
      <c r="AE148" s="54" t="s">
        <v>373</v>
      </c>
      <c r="AF148" s="54" t="s">
        <v>373</v>
      </c>
      <c r="AG148" s="54" t="s">
        <v>373</v>
      </c>
      <c r="AH148" s="54" t="s">
        <v>373</v>
      </c>
      <c r="AI148" s="54" t="s">
        <v>373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">
        <v>373</v>
      </c>
      <c r="H149" s="54" t="s">
        <v>373</v>
      </c>
      <c r="I149" s="54" t="s">
        <v>373</v>
      </c>
      <c r="J149" s="54" t="s">
        <v>373</v>
      </c>
      <c r="K149" s="54" t="s">
        <v>373</v>
      </c>
      <c r="L149" s="54" t="s">
        <v>373</v>
      </c>
      <c r="M149" s="54" t="s">
        <v>373</v>
      </c>
      <c r="N149" s="54" t="s">
        <v>373</v>
      </c>
      <c r="O149" s="54" t="s">
        <v>373</v>
      </c>
      <c r="P149" s="54" t="s">
        <v>373</v>
      </c>
      <c r="Q149" s="54" t="s">
        <v>373</v>
      </c>
      <c r="R149" s="54" t="s">
        <v>373</v>
      </c>
      <c r="S149" s="54" t="s">
        <v>373</v>
      </c>
      <c r="T149" s="54" t="s">
        <v>373</v>
      </c>
      <c r="U149" s="54" t="s">
        <v>373</v>
      </c>
      <c r="V149" s="54" t="s">
        <v>373</v>
      </c>
      <c r="W149" s="54" t="s">
        <v>373</v>
      </c>
      <c r="X149" s="54" t="s">
        <v>373</v>
      </c>
      <c r="Y149" s="54" t="s">
        <v>373</v>
      </c>
      <c r="Z149" s="54" t="s">
        <v>373</v>
      </c>
      <c r="AA149" s="54" t="s">
        <v>373</v>
      </c>
      <c r="AB149" s="54" t="s">
        <v>373</v>
      </c>
      <c r="AC149" s="54" t="s">
        <v>373</v>
      </c>
      <c r="AD149" s="54" t="s">
        <v>373</v>
      </c>
      <c r="AE149" s="54" t="s">
        <v>373</v>
      </c>
      <c r="AF149" s="54" t="s">
        <v>373</v>
      </c>
      <c r="AG149" s="54" t="s">
        <v>373</v>
      </c>
      <c r="AH149" s="54" t="s">
        <v>373</v>
      </c>
      <c r="AI149" s="54" t="s">
        <v>373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v>0.42084851754084274</v>
      </c>
      <c r="H150" s="54">
        <v>0.60989997419480224</v>
      </c>
      <c r="I150" s="54">
        <v>0.65463874035901015</v>
      </c>
      <c r="J150" s="54">
        <v>0.50703645573950229</v>
      </c>
      <c r="K150" s="54">
        <v>0.46262341205421253</v>
      </c>
      <c r="L150" s="54">
        <v>0.47181614891811663</v>
      </c>
      <c r="M150" s="54">
        <v>0.66787665114345218</v>
      </c>
      <c r="N150" s="54">
        <v>0.60415543724390952</v>
      </c>
      <c r="O150" s="54">
        <v>0.49973418283795462</v>
      </c>
      <c r="P150" s="54">
        <v>0.57065647631262717</v>
      </c>
      <c r="Q150" s="54">
        <v>0.51532326582151056</v>
      </c>
      <c r="R150" s="54">
        <v>0.58901688291967136</v>
      </c>
      <c r="S150" s="54">
        <v>0.58628579967639582</v>
      </c>
      <c r="T150" s="54">
        <v>0.57275945298564757</v>
      </c>
      <c r="U150" s="54">
        <v>0.62940847508870912</v>
      </c>
      <c r="V150" s="54">
        <v>0.57689950078829733</v>
      </c>
      <c r="W150" s="54">
        <v>0.60997449299515039</v>
      </c>
      <c r="X150" s="54">
        <v>0.64882913640306639</v>
      </c>
      <c r="Y150" s="54">
        <v>0.63517638473734728</v>
      </c>
      <c r="Z150" s="54">
        <v>0.64577307407171769</v>
      </c>
      <c r="AA150" s="54">
        <v>0.6114966392842287</v>
      </c>
      <c r="AB150" s="54">
        <v>0.40258088198894637</v>
      </c>
      <c r="AC150" s="54">
        <v>0.21176250465139468</v>
      </c>
      <c r="AD150" s="54">
        <v>0.69271096033686275</v>
      </c>
      <c r="AE150" s="54">
        <v>0.55533686530182269</v>
      </c>
      <c r="AF150" s="54">
        <v>0.45915328692590007</v>
      </c>
      <c r="AG150" s="54">
        <v>0.66834221136831651</v>
      </c>
      <c r="AH150" s="54">
        <v>0.52141230655789927</v>
      </c>
      <c r="AI150" s="54">
        <v>0.56375169857920093</v>
      </c>
    </row>
  </sheetData>
  <sheetProtection algorithmName="SHA-512" hashValue="+NvsiuPeYzneHJ0suiEgpisvOEpNmN9LPmPduy3rS++RNpP97aBKycbECopvs5gRdkbIDUNzGqHX9vGBmGyWsw==" saltValue="PC4ppMni95rxDy0A/nm1+w==" spinCount="100000" sheet="1" objects="1" scenarios="1"/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8" t="s">
        <v>174</v>
      </c>
      <c r="C1" s="150"/>
      <c r="D1" s="150"/>
      <c r="E1" s="150"/>
      <c r="F1" s="150"/>
    </row>
    <row r="2" spans="1:11" ht="15.75" x14ac:dyDescent="0.25">
      <c r="B2" s="154" t="s">
        <v>210</v>
      </c>
      <c r="C2" s="150"/>
      <c r="D2" s="150"/>
      <c r="E2" s="150"/>
      <c r="F2" s="150"/>
    </row>
    <row r="3" spans="1:11" ht="15.75" x14ac:dyDescent="0.25">
      <c r="B3" s="157" t="s">
        <v>176</v>
      </c>
      <c r="C3" s="150"/>
      <c r="D3" s="150"/>
      <c r="E3" s="150"/>
      <c r="F3" s="150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0.21176250465139468</v>
      </c>
      <c r="D7" s="32">
        <v>18</v>
      </c>
      <c r="E7" s="37" t="s">
        <v>163</v>
      </c>
      <c r="F7" s="41">
        <f>'Summary Analytics'!E24</f>
        <v>4.0313724849663869E-2</v>
      </c>
      <c r="G7" s="61">
        <f>'Summary Analytics'!G24</f>
        <v>234.18701345543076</v>
      </c>
      <c r="H7" s="32">
        <v>18</v>
      </c>
      <c r="I7" s="71" t="s">
        <v>163</v>
      </c>
      <c r="J7" s="41">
        <f>'PALM BEACH'!J83</f>
        <v>4.0313724849663869E-2</v>
      </c>
      <c r="K7" s="103">
        <f>'Summary Analytics'!J24</f>
        <v>1.4840410830535139E-3</v>
      </c>
    </row>
    <row r="8" spans="1:11" x14ac:dyDescent="0.2">
      <c r="A8" s="32">
        <v>22</v>
      </c>
      <c r="B8" s="37" t="s">
        <v>166</v>
      </c>
      <c r="C8" s="41">
        <f>'Summary Analytics'!D28</f>
        <v>0.40258088198894637</v>
      </c>
      <c r="D8" s="32">
        <v>11</v>
      </c>
      <c r="E8" s="37" t="s">
        <v>156</v>
      </c>
      <c r="F8" s="41">
        <f>'Summary Analytics'!E17</f>
        <v>4.4443577799913023E-2</v>
      </c>
      <c r="G8" s="61">
        <f>'Summary Analytics'!G17</f>
        <v>263.78081894353369</v>
      </c>
      <c r="H8" s="65">
        <v>11</v>
      </c>
      <c r="I8" s="71" t="s">
        <v>156</v>
      </c>
      <c r="J8" s="41">
        <f>'INDIAN RIVER'!J83</f>
        <v>4.4443577799913023E-2</v>
      </c>
      <c r="K8" s="103">
        <f>'Summary Analytics'!J17</f>
        <v>-3.1090379764437542E-4</v>
      </c>
    </row>
    <row r="9" spans="1:11" x14ac:dyDescent="0.2">
      <c r="A9" s="32">
        <v>1</v>
      </c>
      <c r="B9" s="37" t="s">
        <v>196</v>
      </c>
      <c r="C9" s="41">
        <f>'Summary Analytics'!D7</f>
        <v>0.42084851754084274</v>
      </c>
      <c r="D9" s="32">
        <v>19</v>
      </c>
      <c r="E9" s="37" t="s">
        <v>208</v>
      </c>
      <c r="F9" s="41">
        <f>'Summary Analytics'!E25</f>
        <v>6.0386736648221702E-2</v>
      </c>
      <c r="G9" s="61">
        <f>'Summary Analytics'!G25</f>
        <v>355.73299842446471</v>
      </c>
      <c r="H9" s="32">
        <v>24</v>
      </c>
      <c r="I9" s="71" t="s">
        <v>168</v>
      </c>
      <c r="J9" s="41">
        <f>'SANTA FE'!J83</f>
        <v>5.7654763302051687E-2</v>
      </c>
      <c r="K9" s="103">
        <f>'Summary Analytics'!J30</f>
        <v>-4.3985604597279807E-3</v>
      </c>
    </row>
    <row r="10" spans="1:11" x14ac:dyDescent="0.2">
      <c r="A10" s="32">
        <v>26</v>
      </c>
      <c r="B10" s="37" t="s">
        <v>170</v>
      </c>
      <c r="C10" s="41">
        <f>'Summary Analytics'!D32</f>
        <v>0.45915328692590007</v>
      </c>
      <c r="D10" s="32">
        <v>24</v>
      </c>
      <c r="E10" s="37" t="s">
        <v>168</v>
      </c>
      <c r="F10" s="41">
        <f>'Summary Analytics'!E30</f>
        <v>5.7654763302051687E-2</v>
      </c>
      <c r="G10" s="61">
        <f>'Summary Analytics'!G30</f>
        <v>376.46210274415512</v>
      </c>
      <c r="H10" s="32">
        <v>7</v>
      </c>
      <c r="I10" s="71" t="s">
        <v>152</v>
      </c>
      <c r="J10" s="41">
        <f>'FSC JAX'!J83</f>
        <v>5.827527883335528E-2</v>
      </c>
      <c r="K10" s="103">
        <f>'Summary Analytics'!J13</f>
        <v>-1.9215355119038616E-3</v>
      </c>
    </row>
    <row r="11" spans="1:11" x14ac:dyDescent="0.2">
      <c r="A11" s="32">
        <v>5</v>
      </c>
      <c r="B11" s="37" t="s">
        <v>151</v>
      </c>
      <c r="C11" s="41">
        <f>'Summary Analytics'!D11</f>
        <v>0.46262341205421253</v>
      </c>
      <c r="D11" s="32">
        <v>7</v>
      </c>
      <c r="E11" s="37" t="s">
        <v>152</v>
      </c>
      <c r="F11" s="41">
        <f>'Summary Analytics'!E13</f>
        <v>5.827527883335528E-2</v>
      </c>
      <c r="G11" s="61">
        <f>'Summary Analytics'!G13</f>
        <v>398.05773660643791</v>
      </c>
      <c r="H11" s="32">
        <v>19</v>
      </c>
      <c r="I11" s="71" t="s">
        <v>208</v>
      </c>
      <c r="J11" s="41">
        <f>PASCO!J83</f>
        <v>6.0386736648221702E-2</v>
      </c>
      <c r="K11" s="103">
        <f>'Summary Analytics'!J25</f>
        <v>-1.2105913006908789E-3</v>
      </c>
    </row>
    <row r="12" spans="1:11" x14ac:dyDescent="0.2">
      <c r="A12" s="32">
        <v>6</v>
      </c>
      <c r="B12" s="37" t="s">
        <v>207</v>
      </c>
      <c r="C12" s="41">
        <f>'Summary Analytics'!D12</f>
        <v>0.47181614891811663</v>
      </c>
      <c r="D12" s="32">
        <v>2</v>
      </c>
      <c r="E12" s="37" t="s">
        <v>148</v>
      </c>
      <c r="F12" s="41">
        <f>'Summary Analytics'!E8</f>
        <v>7.1165312917523801E-2</v>
      </c>
      <c r="G12" s="61">
        <f>'Summary Analytics'!G8</f>
        <v>406.65397784558462</v>
      </c>
      <c r="H12" s="32">
        <v>3</v>
      </c>
      <c r="I12" s="71" t="s">
        <v>149</v>
      </c>
      <c r="J12" s="41">
        <f>CENTRAL!J83</f>
        <v>6.0940696505969075E-2</v>
      </c>
      <c r="K12" s="103">
        <f>'Summary Analytics'!J9</f>
        <v>-6.0457108103124935E-4</v>
      </c>
    </row>
    <row r="13" spans="1:11" x14ac:dyDescent="0.2">
      <c r="A13" s="32">
        <v>9</v>
      </c>
      <c r="B13" s="37" t="s">
        <v>154</v>
      </c>
      <c r="C13" s="41">
        <f>'Summary Analytics'!D15</f>
        <v>0.49973418283795462</v>
      </c>
      <c r="D13" s="32">
        <v>15</v>
      </c>
      <c r="E13" s="37" t="s">
        <v>160</v>
      </c>
      <c r="F13" s="41">
        <f>'Summary Analytics'!E21</f>
        <v>7.2163358379483428E-2</v>
      </c>
      <c r="G13" s="61">
        <f>'Summary Analytics'!G21</f>
        <v>412.20691456740281</v>
      </c>
      <c r="H13" s="32">
        <v>2</v>
      </c>
      <c r="I13" s="71" t="s">
        <v>148</v>
      </c>
      <c r="J13" s="41">
        <f>BROWARD!J83</f>
        <v>7.1165312917523801E-2</v>
      </c>
      <c r="K13" s="103">
        <f>'Summary Analytics'!J8</f>
        <v>3.0959107309344591E-4</v>
      </c>
    </row>
    <row r="14" spans="1:11" x14ac:dyDescent="0.2">
      <c r="A14" s="32">
        <v>4</v>
      </c>
      <c r="B14" s="37" t="s">
        <v>150</v>
      </c>
      <c r="C14" s="41">
        <f>'Summary Analytics'!D10</f>
        <v>0.50703645573950229</v>
      </c>
      <c r="D14" s="32">
        <v>3</v>
      </c>
      <c r="E14" s="37" t="s">
        <v>149</v>
      </c>
      <c r="F14" s="41">
        <f>'Summary Analytics'!E9</f>
        <v>6.0940696505969075E-2</v>
      </c>
      <c r="G14" s="61">
        <f>'Summary Analytics'!G9</f>
        <v>417.85863210670698</v>
      </c>
      <c r="H14" s="32">
        <v>15</v>
      </c>
      <c r="I14" s="71" t="s">
        <v>160</v>
      </c>
      <c r="J14" s="41">
        <f>MIAMI!J83</f>
        <v>7.2163358379483428E-2</v>
      </c>
      <c r="K14" s="103">
        <f>'Summary Analytics'!J21</f>
        <v>-3.2240343083372452E-3</v>
      </c>
    </row>
    <row r="15" spans="1:11" x14ac:dyDescent="0.2">
      <c r="A15" s="32">
        <v>11</v>
      </c>
      <c r="B15" s="37" t="s">
        <v>156</v>
      </c>
      <c r="C15" s="41">
        <f>'Summary Analytics'!D17</f>
        <v>0.51532326582151056</v>
      </c>
      <c r="D15" s="32">
        <v>28</v>
      </c>
      <c r="E15" s="37" t="s">
        <v>172</v>
      </c>
      <c r="F15" s="41">
        <f>'Summary Analytics'!E34</f>
        <v>8.0361054656081399E-2</v>
      </c>
      <c r="G15" s="61">
        <f>'Summary Analytics'!G34</f>
        <v>480.88495535566102</v>
      </c>
      <c r="H15" s="32">
        <v>20</v>
      </c>
      <c r="I15" s="71" t="s">
        <v>164</v>
      </c>
      <c r="J15" s="41">
        <f>PENSACOLA!J83</f>
        <v>7.2883024001101138E-2</v>
      </c>
      <c r="K15" s="103">
        <f>'Summary Analytics'!J26</f>
        <v>6.0207616080613785E-3</v>
      </c>
    </row>
    <row r="16" spans="1:11" x14ac:dyDescent="0.2">
      <c r="A16" s="32">
        <v>28</v>
      </c>
      <c r="B16" s="37" t="s">
        <v>172</v>
      </c>
      <c r="C16" s="41">
        <f>'Summary Analytics'!D34</f>
        <v>0.52141230655789927</v>
      </c>
      <c r="D16" s="32">
        <v>10</v>
      </c>
      <c r="E16" s="37" t="s">
        <v>155</v>
      </c>
      <c r="F16" s="41">
        <f>'Summary Analytics'!E16</f>
        <v>8.5699962455013087E-2</v>
      </c>
      <c r="G16" s="61">
        <f>'Summary Analytics'!G16</f>
        <v>482.29707667978664</v>
      </c>
      <c r="H16" s="32">
        <v>27</v>
      </c>
      <c r="I16" s="71" t="s">
        <v>171</v>
      </c>
      <c r="J16" s="41">
        <f>TALLAHASSEE!J83</f>
        <v>7.602452424038135E-2</v>
      </c>
      <c r="K16" s="103">
        <f>'Summary Analytics'!J33</f>
        <v>-1.9366094201905271E-3</v>
      </c>
    </row>
    <row r="17" spans="1:11" x14ac:dyDescent="0.2">
      <c r="A17" s="32">
        <v>25</v>
      </c>
      <c r="B17" s="37" t="s">
        <v>169</v>
      </c>
      <c r="C17" s="41">
        <f>'Summary Analytics'!D31</f>
        <v>0.55533686530182269</v>
      </c>
      <c r="D17" s="32">
        <v>27</v>
      </c>
      <c r="E17" s="37" t="s">
        <v>171</v>
      </c>
      <c r="F17" s="41">
        <f>'Summary Analytics'!E33</f>
        <v>7.602452424038135E-2</v>
      </c>
      <c r="G17" s="61">
        <f>'Summary Analytics'!G33</f>
        <v>485.53555788505344</v>
      </c>
      <c r="H17" s="32">
        <v>21</v>
      </c>
      <c r="I17" s="71" t="s">
        <v>165</v>
      </c>
      <c r="J17" s="41">
        <f>POLK!J83</f>
        <v>7.7471228504224457E-2</v>
      </c>
      <c r="K17" s="103">
        <f>'Summary Analytics'!J27</f>
        <v>-2.8581166012252301E-4</v>
      </c>
    </row>
    <row r="18" spans="1:11" x14ac:dyDescent="0.2">
      <c r="B18" s="48" t="s">
        <v>177</v>
      </c>
      <c r="C18" s="41">
        <f>'Summary Analytics'!D35</f>
        <v>0.56375169857920093</v>
      </c>
      <c r="E18" s="48" t="s">
        <v>177</v>
      </c>
      <c r="F18" s="41">
        <f>'Summary Analytics'!E35</f>
        <v>7.8184004771765667E-2</v>
      </c>
      <c r="G18" s="61">
        <f>'Summary Analytics'!G35</f>
        <v>495.7703624817334</v>
      </c>
      <c r="I18" s="48" t="s">
        <v>177</v>
      </c>
      <c r="J18" s="41">
        <f>'System Summary'!I83</f>
        <v>7.8184004771765667E-2</v>
      </c>
      <c r="K18" s="103">
        <f>'Summary Analytics'!J35</f>
        <v>1.3988138965065067E-3</v>
      </c>
    </row>
    <row r="19" spans="1:11" x14ac:dyDescent="0.2">
      <c r="A19" s="32">
        <v>10</v>
      </c>
      <c r="B19" s="37" t="s">
        <v>155</v>
      </c>
      <c r="C19" s="41">
        <f>'Summary Analytics'!D16</f>
        <v>0.57065647631262717</v>
      </c>
      <c r="D19" s="32">
        <v>21</v>
      </c>
      <c r="E19" s="37" t="s">
        <v>165</v>
      </c>
      <c r="F19" s="41">
        <f>'Summary Analytics'!E27</f>
        <v>7.7471228504224457E-2</v>
      </c>
      <c r="G19" s="61">
        <f>'Summary Analytics'!G27</f>
        <v>523.24364794184157</v>
      </c>
      <c r="H19" s="32">
        <v>28</v>
      </c>
      <c r="I19" s="71" t="s">
        <v>172</v>
      </c>
      <c r="J19" s="41">
        <f>VALENCIA!J83</f>
        <v>8.0361054656081399E-2</v>
      </c>
      <c r="K19" s="103">
        <f>'Summary Analytics'!J34</f>
        <v>5.35146232001045E-3</v>
      </c>
    </row>
    <row r="20" spans="1:11" x14ac:dyDescent="0.2">
      <c r="A20" s="32">
        <v>14</v>
      </c>
      <c r="B20" s="37" t="s">
        <v>159</v>
      </c>
      <c r="C20" s="41">
        <f>'Summary Analytics'!D20</f>
        <v>0.57275945298564757</v>
      </c>
      <c r="D20" s="32">
        <v>25</v>
      </c>
      <c r="E20" s="37" t="s">
        <v>169</v>
      </c>
      <c r="F20" s="41">
        <f>'Summary Analytics'!E31</f>
        <v>8.7119732390331217E-2</v>
      </c>
      <c r="G20" s="61">
        <f>'Summary Analytics'!G31</f>
        <v>526.57124992019408</v>
      </c>
      <c r="H20" s="32">
        <v>9</v>
      </c>
      <c r="I20" s="71" t="s">
        <v>154</v>
      </c>
      <c r="J20" s="41">
        <f>'GULF COAST'!J83</f>
        <v>8.0804905515597755E-2</v>
      </c>
      <c r="K20" s="103">
        <f>'Summary Analytics'!J15</f>
        <v>1.6171914109421315E-3</v>
      </c>
    </row>
    <row r="21" spans="1:11" x14ac:dyDescent="0.2">
      <c r="A21" s="32">
        <v>16</v>
      </c>
      <c r="B21" s="37" t="s">
        <v>161</v>
      </c>
      <c r="C21" s="41">
        <f>'Summary Analytics'!D22</f>
        <v>0.57689950078829733</v>
      </c>
      <c r="D21" s="32">
        <v>20</v>
      </c>
      <c r="E21" s="37" t="s">
        <v>164</v>
      </c>
      <c r="F21" s="41">
        <f>'Summary Analytics'!E26</f>
        <v>7.2883024001101138E-2</v>
      </c>
      <c r="G21" s="61">
        <f>'Summary Analytics'!G26</f>
        <v>527.54370162456416</v>
      </c>
      <c r="H21" s="32">
        <v>10</v>
      </c>
      <c r="I21" s="71" t="s">
        <v>155</v>
      </c>
      <c r="J21" s="41">
        <f>HILLSBOROUGH!J83</f>
        <v>8.5699962455013087E-2</v>
      </c>
      <c r="K21" s="103">
        <f>'Summary Analytics'!J16</f>
        <v>1.8016408133736117E-3</v>
      </c>
    </row>
    <row r="22" spans="1:11" x14ac:dyDescent="0.2">
      <c r="A22" s="32">
        <v>13</v>
      </c>
      <c r="B22" s="37" t="s">
        <v>209</v>
      </c>
      <c r="C22" s="41">
        <f>'Summary Analytics'!D19</f>
        <v>0.58628579967639582</v>
      </c>
      <c r="D22" s="32">
        <v>5</v>
      </c>
      <c r="E22" s="37" t="s">
        <v>151</v>
      </c>
      <c r="F22" s="41">
        <f>'Summary Analytics'!E11</f>
        <v>9.0268122847938156E-2</v>
      </c>
      <c r="G22" s="61">
        <f>'Summary Analytics'!G11</f>
        <v>605.27189371766951</v>
      </c>
      <c r="H22" s="32">
        <v>16</v>
      </c>
      <c r="I22" s="71" t="s">
        <v>161</v>
      </c>
      <c r="J22" s="41">
        <f>'NORTH FLORIDA'!J83</f>
        <v>8.6847850811060487E-2</v>
      </c>
      <c r="K22" s="103">
        <f>'Summary Analytics'!J22</f>
        <v>-4.0286806863092245E-3</v>
      </c>
    </row>
    <row r="23" spans="1:11" x14ac:dyDescent="0.2">
      <c r="A23" s="32">
        <v>12</v>
      </c>
      <c r="B23" s="37" t="s">
        <v>157</v>
      </c>
      <c r="C23" s="41">
        <f>'Summary Analytics'!D18</f>
        <v>0.58901688291967136</v>
      </c>
      <c r="D23" s="32">
        <v>6</v>
      </c>
      <c r="E23" s="37" t="s">
        <v>207</v>
      </c>
      <c r="F23" s="41">
        <f>'Summary Analytics'!E12</f>
        <v>9.6166639447027663E-2</v>
      </c>
      <c r="G23" s="61">
        <f>'Summary Analytics'!G12</f>
        <v>605.88946092399237</v>
      </c>
      <c r="H23" s="32">
        <v>25</v>
      </c>
      <c r="I23" s="71" t="s">
        <v>169</v>
      </c>
      <c r="J23" s="41">
        <f>SEMINOLE!J83</f>
        <v>8.7119732390331217E-2</v>
      </c>
      <c r="K23" s="103">
        <f>'Summary Analytics'!J31</f>
        <v>-1.0659265331086215E-3</v>
      </c>
    </row>
    <row r="24" spans="1:11" x14ac:dyDescent="0.2">
      <c r="A24" s="32">
        <v>8</v>
      </c>
      <c r="B24" s="37" t="s">
        <v>153</v>
      </c>
      <c r="C24" s="41">
        <f>'Summary Analytics'!D14</f>
        <v>0.60415543724390952</v>
      </c>
      <c r="D24" s="32">
        <v>1</v>
      </c>
      <c r="E24" s="37" t="s">
        <v>196</v>
      </c>
      <c r="F24" s="41">
        <f>'Summary Analytics'!E7</f>
        <v>9.1097208715344963E-2</v>
      </c>
      <c r="G24" s="61">
        <f>'Summary Analytics'!G7</f>
        <v>630.8123664027944</v>
      </c>
      <c r="H24" s="32">
        <v>17</v>
      </c>
      <c r="I24" s="71" t="s">
        <v>162</v>
      </c>
      <c r="J24" s="41">
        <f>'NORTHWEST FLORIDA'!J83</f>
        <v>8.7119800277569673E-2</v>
      </c>
      <c r="K24" s="103">
        <f>'Summary Analytics'!J23</f>
        <v>-1.8327352791412607E-2</v>
      </c>
    </row>
    <row r="25" spans="1:11" x14ac:dyDescent="0.2">
      <c r="A25" s="32">
        <v>2</v>
      </c>
      <c r="B25" s="37" t="s">
        <v>148</v>
      </c>
      <c r="C25" s="41">
        <f>'Summary Analytics'!D8</f>
        <v>0.60989997419480224</v>
      </c>
      <c r="D25" s="32">
        <v>14</v>
      </c>
      <c r="E25" s="37" t="s">
        <v>159</v>
      </c>
      <c r="F25" s="41">
        <f>'Summary Analytics'!E20</f>
        <v>0.11139765358593594</v>
      </c>
      <c r="G25" s="61">
        <f>'Summary Analytics'!G20</f>
        <v>647.91362076877408</v>
      </c>
      <c r="H25" s="32">
        <v>5</v>
      </c>
      <c r="I25" s="71" t="s">
        <v>151</v>
      </c>
      <c r="J25" s="41">
        <f>DAYTONA!J83</f>
        <v>9.0268122847938156E-2</v>
      </c>
      <c r="K25" s="103">
        <f>'Summary Analytics'!J11</f>
        <v>-4.3949640437163928E-3</v>
      </c>
    </row>
    <row r="26" spans="1:11" x14ac:dyDescent="0.2">
      <c r="A26" s="32">
        <v>17</v>
      </c>
      <c r="B26" s="37" t="s">
        <v>162</v>
      </c>
      <c r="C26" s="41">
        <f>'Summary Analytics'!D23</f>
        <v>0.60997449299515039</v>
      </c>
      <c r="D26" s="32">
        <v>17</v>
      </c>
      <c r="E26" s="37" t="s">
        <v>162</v>
      </c>
      <c r="F26" s="41">
        <f>'Summary Analytics'!E23</f>
        <v>8.7119800277569673E-2</v>
      </c>
      <c r="G26" s="61">
        <f>'Summary Analytics'!G23</f>
        <v>648.18862695275755</v>
      </c>
      <c r="H26" s="32">
        <v>1</v>
      </c>
      <c r="I26" s="71" t="s">
        <v>196</v>
      </c>
      <c r="J26" s="41">
        <f>EASTERN!J83</f>
        <v>9.1097208715344963E-2</v>
      </c>
      <c r="K26" s="103">
        <f>'Summary Analytics'!J7</f>
        <v>-7.9991800881509673E-3</v>
      </c>
    </row>
    <row r="27" spans="1:11" x14ac:dyDescent="0.2">
      <c r="A27" s="32">
        <v>21</v>
      </c>
      <c r="B27" s="37" t="s">
        <v>165</v>
      </c>
      <c r="C27" s="41">
        <f>'Summary Analytics'!D27</f>
        <v>0.6114966392842287</v>
      </c>
      <c r="D27" s="32">
        <v>9</v>
      </c>
      <c r="E27" s="37" t="s">
        <v>154</v>
      </c>
      <c r="F27" s="41">
        <f>'Summary Analytics'!E15</f>
        <v>8.0804905515597755E-2</v>
      </c>
      <c r="G27" s="61">
        <f>'Summary Analytics'!G15</f>
        <v>652.80580939778417</v>
      </c>
      <c r="H27" s="32">
        <v>8</v>
      </c>
      <c r="I27" s="71" t="s">
        <v>153</v>
      </c>
      <c r="J27" s="41">
        <f>'FL KEYS'!J83</f>
        <v>9.3457465243060048E-2</v>
      </c>
      <c r="K27" s="103">
        <f>'Summary Analytics'!J14</f>
        <v>-2.6110542055705468E-2</v>
      </c>
    </row>
    <row r="28" spans="1:11" x14ac:dyDescent="0.2">
      <c r="A28" s="32">
        <v>15</v>
      </c>
      <c r="B28" s="37" t="s">
        <v>160</v>
      </c>
      <c r="C28" s="41">
        <f>'Summary Analytics'!D21</f>
        <v>0.62940847508870912</v>
      </c>
      <c r="D28" s="32">
        <v>23</v>
      </c>
      <c r="E28" s="37" t="s">
        <v>167</v>
      </c>
      <c r="F28" s="41">
        <f>'Summary Analytics'!E29</f>
        <v>0.11164026647936028</v>
      </c>
      <c r="G28" s="61">
        <f>'Summary Analytics'!G29</f>
        <v>817.95186473574199</v>
      </c>
      <c r="H28" s="32">
        <v>6</v>
      </c>
      <c r="I28" s="71" t="s">
        <v>207</v>
      </c>
      <c r="J28" s="41">
        <f>SOUTHWESTERN!J83</f>
        <v>9.6166639447027663E-2</v>
      </c>
      <c r="K28" s="103">
        <f>'Summary Analytics'!J12</f>
        <v>2.2050017603563746E-2</v>
      </c>
    </row>
    <row r="29" spans="1:11" x14ac:dyDescent="0.2">
      <c r="A29" s="32">
        <v>19</v>
      </c>
      <c r="B29" s="37" t="s">
        <v>208</v>
      </c>
      <c r="C29" s="41">
        <f>'Summary Analytics'!D25</f>
        <v>0.63517638473734728</v>
      </c>
      <c r="D29" s="32">
        <v>13</v>
      </c>
      <c r="E29" s="37" t="s">
        <v>209</v>
      </c>
      <c r="F29" s="41">
        <f>'Summary Analytics'!E19</f>
        <v>0.10773225875404778</v>
      </c>
      <c r="G29" s="61">
        <f>'Summary Analytics'!G19</f>
        <v>884.05394956231748</v>
      </c>
      <c r="H29" s="32">
        <v>12</v>
      </c>
      <c r="I29" s="71" t="s">
        <v>157</v>
      </c>
      <c r="J29" s="41">
        <f>GATEWAY!J83</f>
        <v>0.10018667686082189</v>
      </c>
      <c r="K29" s="103">
        <f>'Summary Analytics'!J18</f>
        <v>-8.2268231462876151E-3</v>
      </c>
    </row>
    <row r="30" spans="1:11" x14ac:dyDescent="0.2">
      <c r="A30" s="32">
        <v>20</v>
      </c>
      <c r="B30" s="37" t="s">
        <v>164</v>
      </c>
      <c r="C30" s="41">
        <f>'Summary Analytics'!D26</f>
        <v>0.64577307407171769</v>
      </c>
      <c r="D30" s="32">
        <v>12</v>
      </c>
      <c r="E30" s="37" t="s">
        <v>157</v>
      </c>
      <c r="F30" s="41">
        <f>'Summary Analytics'!E18</f>
        <v>0.10018667686082189</v>
      </c>
      <c r="G30" s="61">
        <f>'Summary Analytics'!G18</f>
        <v>955.44999242768438</v>
      </c>
      <c r="H30" s="32">
        <v>26</v>
      </c>
      <c r="I30" s="71" t="s">
        <v>170</v>
      </c>
      <c r="J30" s="41">
        <f>'SOUTH FLORIDA'!J83</f>
        <v>0.10344338257827694</v>
      </c>
      <c r="K30" s="103">
        <f>'Summary Analytics'!J32</f>
        <v>-3.2344568786833866E-3</v>
      </c>
    </row>
    <row r="31" spans="1:11" x14ac:dyDescent="0.2">
      <c r="A31" s="32">
        <v>18</v>
      </c>
      <c r="B31" s="37" t="s">
        <v>163</v>
      </c>
      <c r="C31" s="41">
        <f>'Summary Analytics'!D24</f>
        <v>0.64882913640306639</v>
      </c>
      <c r="D31" s="32">
        <v>26</v>
      </c>
      <c r="E31" s="37" t="s">
        <v>170</v>
      </c>
      <c r="F31" s="41">
        <f>'Summary Analytics'!E32</f>
        <v>0.10344338257827694</v>
      </c>
      <c r="G31" s="61">
        <f>'Summary Analytics'!G32</f>
        <v>986.55616438356162</v>
      </c>
      <c r="H31" s="32">
        <v>4</v>
      </c>
      <c r="I31" s="71" t="s">
        <v>150</v>
      </c>
      <c r="J31" s="41">
        <f>CHIPOLA!J83</f>
        <v>0.10508413886573936</v>
      </c>
      <c r="K31" s="103">
        <f>'Summary Analytics'!J10</f>
        <v>2.9519263598645068E-3</v>
      </c>
    </row>
    <row r="32" spans="1:11" x14ac:dyDescent="0.2">
      <c r="A32" s="32">
        <v>3</v>
      </c>
      <c r="B32" s="37" t="s">
        <v>149</v>
      </c>
      <c r="C32" s="41">
        <f>'Summary Analytics'!D9</f>
        <v>0.65463874035901015</v>
      </c>
      <c r="D32" s="32">
        <v>16</v>
      </c>
      <c r="E32" s="37" t="s">
        <v>161</v>
      </c>
      <c r="F32" s="41">
        <f>'Summary Analytics'!E22</f>
        <v>8.6847850811060487E-2</v>
      </c>
      <c r="G32" s="61">
        <f>'Summary Analytics'!G22</f>
        <v>1002.0795555009823</v>
      </c>
      <c r="H32" s="32">
        <v>13</v>
      </c>
      <c r="I32" s="71" t="s">
        <v>209</v>
      </c>
      <c r="J32" s="41">
        <f>'LAKE SUMTER'!J83</f>
        <v>0.10773225875404778</v>
      </c>
      <c r="K32" s="103">
        <f>'Summary Analytics'!J19</f>
        <v>5.1031288230166949E-3</v>
      </c>
    </row>
    <row r="33" spans="1:11" x14ac:dyDescent="0.2">
      <c r="A33" s="32">
        <v>7</v>
      </c>
      <c r="B33" s="37" t="s">
        <v>152</v>
      </c>
      <c r="C33" s="41">
        <f>'Summary Analytics'!D13</f>
        <v>0.66787665114345218</v>
      </c>
      <c r="D33" s="32">
        <v>22</v>
      </c>
      <c r="E33" s="37" t="s">
        <v>166</v>
      </c>
      <c r="F33" s="41">
        <f>'Summary Analytics'!E28</f>
        <v>0.1443488411798296</v>
      </c>
      <c r="G33" s="61">
        <f>'Summary Analytics'!G28</f>
        <v>1030.5365448431485</v>
      </c>
      <c r="H33" s="32">
        <v>14</v>
      </c>
      <c r="I33" s="71" t="s">
        <v>159</v>
      </c>
      <c r="J33" s="41">
        <f>'SCF MANATEE'!J83</f>
        <v>0.11139765358593594</v>
      </c>
      <c r="K33" s="103">
        <f>'Summary Analytics'!J20</f>
        <v>4.3601444872784223E-2</v>
      </c>
    </row>
    <row r="34" spans="1:11" x14ac:dyDescent="0.2">
      <c r="A34" s="32">
        <v>27</v>
      </c>
      <c r="B34" s="37" t="s">
        <v>171</v>
      </c>
      <c r="C34" s="41">
        <f>'Summary Analytics'!D33</f>
        <v>0.66834221136831651</v>
      </c>
      <c r="D34" s="32">
        <v>4</v>
      </c>
      <c r="E34" s="37" t="s">
        <v>150</v>
      </c>
      <c r="F34" s="41">
        <f>'Summary Analytics'!E10</f>
        <v>0.10508413886573936</v>
      </c>
      <c r="G34" s="61">
        <f>'Summary Analytics'!G10</f>
        <v>1139.18630800083</v>
      </c>
      <c r="H34" s="32">
        <v>23</v>
      </c>
      <c r="I34" s="71" t="s">
        <v>167</v>
      </c>
      <c r="J34" s="41">
        <f>'ST PETE'!J83</f>
        <v>0.11164026647936028</v>
      </c>
      <c r="K34" s="103">
        <f>'Summary Analytics'!J29</f>
        <v>5.949497640868967E-3</v>
      </c>
    </row>
    <row r="35" spans="1:11" x14ac:dyDescent="0.2">
      <c r="A35" s="32">
        <v>24</v>
      </c>
      <c r="B35" s="37" t="s">
        <v>168</v>
      </c>
      <c r="C35" s="41">
        <f>'Summary Analytics'!D30</f>
        <v>0.69271096033686275</v>
      </c>
      <c r="D35" s="32">
        <v>8</v>
      </c>
      <c r="E35" s="37" t="s">
        <v>153</v>
      </c>
      <c r="F35" s="41">
        <f>'Summary Analytics'!E14</f>
        <v>9.3457465243060048E-2</v>
      </c>
      <c r="G35" s="61">
        <f>'Summary Analytics'!G14</f>
        <v>1284.5687473757873</v>
      </c>
      <c r="H35" s="32">
        <v>22</v>
      </c>
      <c r="I35" s="71" t="s">
        <v>166</v>
      </c>
      <c r="J35" s="41">
        <f>'ST JOHNS'!J83</f>
        <v>0.1443488411798296</v>
      </c>
      <c r="K35" s="103">
        <f>'Summary Analytics'!J28</f>
        <v>1.396169768481928E-2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47" t="s">
        <v>0</v>
      </c>
      <c r="B1" s="144"/>
      <c r="C1" s="145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5.75" x14ac:dyDescent="0.25">
      <c r="A2" s="146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thickBot="1" x14ac:dyDescent="0.35">
      <c r="A4" s="148" t="s">
        <v>173</v>
      </c>
      <c r="B4" s="149"/>
      <c r="C4" s="149"/>
      <c r="D4" s="149"/>
      <c r="E4" s="149"/>
      <c r="F4" s="149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82574357</v>
      </c>
      <c r="H8" s="10"/>
      <c r="I8" s="13">
        <v>49167674</v>
      </c>
      <c r="J8" s="13">
        <v>33406683</v>
      </c>
      <c r="K8" s="13"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537186</v>
      </c>
      <c r="H9" s="17"/>
      <c r="I9" s="16">
        <v>400684</v>
      </c>
      <c r="J9" s="16">
        <v>136502</v>
      </c>
      <c r="K9" s="13">
        <v>537186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844204</v>
      </c>
      <c r="H10" s="17"/>
      <c r="I10" s="16">
        <v>837174</v>
      </c>
      <c r="J10" s="16">
        <v>7030</v>
      </c>
      <c r="K10" s="13">
        <v>844204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18044553</v>
      </c>
      <c r="H11" s="17"/>
      <c r="I11" s="16">
        <v>17638028</v>
      </c>
      <c r="J11" s="16">
        <v>406525</v>
      </c>
      <c r="K11" s="13">
        <v>18044553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1223432</v>
      </c>
      <c r="H12" s="17"/>
      <c r="I12" s="16">
        <v>1045921</v>
      </c>
      <c r="J12" s="16">
        <v>177511</v>
      </c>
      <c r="K12" s="13">
        <v>1223432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19117230</v>
      </c>
      <c r="H13" s="17"/>
      <c r="I13" s="16">
        <v>17139188</v>
      </c>
      <c r="J13" s="16">
        <v>1978041</v>
      </c>
      <c r="K13" s="13">
        <v>19117230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20353436</v>
      </c>
      <c r="H14" s="17"/>
      <c r="I14" s="16">
        <v>1993789</v>
      </c>
      <c r="J14" s="16">
        <v>18359647</v>
      </c>
      <c r="K14" s="13">
        <v>20353436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1407097</v>
      </c>
      <c r="H15" s="17"/>
      <c r="I15" s="16">
        <v>1337757</v>
      </c>
      <c r="J15" s="16">
        <v>69340</v>
      </c>
      <c r="K15" s="13">
        <v>1407097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99212</v>
      </c>
      <c r="H16" s="17"/>
      <c r="I16" s="16">
        <v>99212</v>
      </c>
      <c r="J16" s="16">
        <v>0</v>
      </c>
      <c r="K16" s="13">
        <v>99212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1550549</v>
      </c>
      <c r="H17" s="17"/>
      <c r="I17" s="16">
        <v>1155047</v>
      </c>
      <c r="J17" s="16">
        <v>395503</v>
      </c>
      <c r="K17" s="13">
        <v>1550549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11228188</v>
      </c>
      <c r="H18" s="17"/>
      <c r="I18" s="16">
        <v>472439</v>
      </c>
      <c r="J18" s="16">
        <v>10755749</v>
      </c>
      <c r="K18" s="13">
        <v>11228188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v>1052288</v>
      </c>
      <c r="H19" s="17"/>
      <c r="I19" s="16">
        <v>684357</v>
      </c>
      <c r="J19" s="16">
        <v>367931</v>
      </c>
      <c r="K19" s="13">
        <v>1052288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v>6210365</v>
      </c>
      <c r="H20" s="17"/>
      <c r="I20" s="19">
        <v>5818507</v>
      </c>
      <c r="J20" s="19">
        <v>391858</v>
      </c>
      <c r="K20" s="13">
        <v>6210365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649118</v>
      </c>
      <c r="H21" s="17"/>
      <c r="I21" s="16">
        <v>518850</v>
      </c>
      <c r="J21" s="16">
        <v>130268</v>
      </c>
      <c r="K21" s="13">
        <v>649118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164911</v>
      </c>
      <c r="H22" s="17"/>
      <c r="I22" s="16">
        <v>1417</v>
      </c>
      <c r="J22" s="16">
        <v>163494</v>
      </c>
      <c r="K22" s="13">
        <v>164911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46695</v>
      </c>
      <c r="H23" s="17"/>
      <c r="I23" s="16">
        <v>6227</v>
      </c>
      <c r="J23" s="16">
        <v>40467</v>
      </c>
      <c r="K23" s="13">
        <v>46695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45894</v>
      </c>
      <c r="H24" s="17"/>
      <c r="I24" s="22">
        <v>19076</v>
      </c>
      <c r="J24" s="22">
        <v>26817</v>
      </c>
      <c r="K24" s="13">
        <v>45894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63925203</v>
      </c>
      <c r="H25" s="10"/>
      <c r="I25" s="13">
        <v>36131118</v>
      </c>
      <c r="J25" s="13">
        <v>27794085</v>
      </c>
      <c r="K25" s="13"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5536581</v>
      </c>
      <c r="H26" s="17"/>
      <c r="I26" s="16">
        <v>4360060</v>
      </c>
      <c r="J26" s="16">
        <v>1176520</v>
      </c>
      <c r="K26" s="13">
        <v>5536581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2485149</v>
      </c>
      <c r="H27" s="17"/>
      <c r="I27" s="16">
        <v>2220162</v>
      </c>
      <c r="J27" s="16">
        <v>264987</v>
      </c>
      <c r="K27" s="13">
        <v>2485149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9000513</v>
      </c>
      <c r="H28" s="17"/>
      <c r="I28" s="16">
        <v>7227918</v>
      </c>
      <c r="J28" s="16">
        <v>1772595</v>
      </c>
      <c r="K28" s="13">
        <v>9000513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5361063</v>
      </c>
      <c r="H29" s="17"/>
      <c r="I29" s="16">
        <v>1960607</v>
      </c>
      <c r="J29" s="16">
        <v>3400457</v>
      </c>
      <c r="K29" s="13">
        <v>5361063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13139322</v>
      </c>
      <c r="H30" s="17"/>
      <c r="I30" s="16">
        <v>8516116</v>
      </c>
      <c r="J30" s="16">
        <v>4623206</v>
      </c>
      <c r="K30" s="13">
        <v>13139322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3512575</v>
      </c>
      <c r="H31" s="17"/>
      <c r="I31" s="16">
        <v>3211309</v>
      </c>
      <c r="J31" s="16">
        <v>301266</v>
      </c>
      <c r="K31" s="13">
        <v>3512575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7605002</v>
      </c>
      <c r="H32" s="17"/>
      <c r="I32" s="16">
        <v>1508884</v>
      </c>
      <c r="J32" s="16">
        <v>6096118</v>
      </c>
      <c r="K32" s="13">
        <v>7605002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3985238</v>
      </c>
      <c r="H33" s="17"/>
      <c r="I33" s="16">
        <v>979597</v>
      </c>
      <c r="J33" s="16">
        <v>3005641</v>
      </c>
      <c r="K33" s="13">
        <v>3985238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1294322</v>
      </c>
      <c r="H34" s="17"/>
      <c r="I34" s="16">
        <v>1006725</v>
      </c>
      <c r="J34" s="16">
        <v>287596</v>
      </c>
      <c r="K34" s="13">
        <v>1294322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5509440</v>
      </c>
      <c r="H35" s="17"/>
      <c r="I35" s="16">
        <v>3447805</v>
      </c>
      <c r="J35" s="16">
        <v>2061635</v>
      </c>
      <c r="K35" s="13">
        <v>5509440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373609</v>
      </c>
      <c r="H36" s="17"/>
      <c r="I36" s="16">
        <v>373609</v>
      </c>
      <c r="J36" s="16">
        <v>0</v>
      </c>
      <c r="K36" s="13">
        <v>373609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1682151</v>
      </c>
      <c r="H37" s="17"/>
      <c r="I37" s="16">
        <v>876295</v>
      </c>
      <c r="J37" s="16">
        <v>805855</v>
      </c>
      <c r="K37" s="13">
        <v>1682151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69865</v>
      </c>
      <c r="H39" s="17"/>
      <c r="I39" s="16">
        <v>0</v>
      </c>
      <c r="J39" s="16">
        <v>69865</v>
      </c>
      <c r="K39" s="13">
        <v>69865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2785317</v>
      </c>
      <c r="H40" s="17"/>
      <c r="I40" s="16">
        <v>382654</v>
      </c>
      <c r="J40" s="16">
        <v>2402662</v>
      </c>
      <c r="K40" s="13">
        <v>2785317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1585056</v>
      </c>
      <c r="H41" s="17"/>
      <c r="I41" s="16">
        <v>59376</v>
      </c>
      <c r="J41" s="16">
        <v>1525681</v>
      </c>
      <c r="K41" s="13">
        <v>1585056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175437976</v>
      </c>
      <c r="H42" s="10"/>
      <c r="I42" s="13">
        <v>52041954</v>
      </c>
      <c r="J42" s="13">
        <v>123396022</v>
      </c>
      <c r="K42" s="13"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45136405</v>
      </c>
      <c r="H43" s="17"/>
      <c r="I43" s="16">
        <v>1926748</v>
      </c>
      <c r="J43" s="16">
        <v>43209657</v>
      </c>
      <c r="K43" s="13">
        <v>45136405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31039951</v>
      </c>
      <c r="H44" s="17"/>
      <c r="I44" s="16">
        <v>8204114</v>
      </c>
      <c r="J44" s="16">
        <v>22835837</v>
      </c>
      <c r="K44" s="13">
        <v>31039951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8983492</v>
      </c>
      <c r="H45" s="17"/>
      <c r="I45" s="16">
        <v>864296</v>
      </c>
      <c r="J45" s="16">
        <v>8119196</v>
      </c>
      <c r="K45" s="13">
        <v>8983492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5998090</v>
      </c>
      <c r="H46" s="17"/>
      <c r="I46" s="16">
        <v>14740</v>
      </c>
      <c r="J46" s="16">
        <v>5983351</v>
      </c>
      <c r="K46" s="13">
        <v>5998090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27988533</v>
      </c>
      <c r="H47" s="17"/>
      <c r="I47" s="16">
        <v>26519060</v>
      </c>
      <c r="J47" s="16">
        <v>1469472</v>
      </c>
      <c r="K47" s="13">
        <v>27988533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672579</v>
      </c>
      <c r="H48" s="17"/>
      <c r="I48" s="16">
        <v>688862</v>
      </c>
      <c r="J48" s="16">
        <v>-16282</v>
      </c>
      <c r="K48" s="13">
        <v>672579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7514203</v>
      </c>
      <c r="H49" s="17"/>
      <c r="I49" s="16">
        <v>6801231</v>
      </c>
      <c r="J49" s="16">
        <v>712972</v>
      </c>
      <c r="K49" s="13">
        <v>7514203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1652786</v>
      </c>
      <c r="H50" s="17"/>
      <c r="I50" s="16">
        <v>841857</v>
      </c>
      <c r="J50" s="16">
        <v>810930</v>
      </c>
      <c r="K50" s="13">
        <v>1652786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656204</v>
      </c>
      <c r="H52" s="17"/>
      <c r="I52" s="16">
        <v>163000</v>
      </c>
      <c r="J52" s="16">
        <v>493203</v>
      </c>
      <c r="K52" s="13">
        <v>656204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1481500</v>
      </c>
      <c r="H53" s="17"/>
      <c r="I53" s="16">
        <v>1377176</v>
      </c>
      <c r="J53" s="16">
        <v>104324</v>
      </c>
      <c r="K53" s="13">
        <v>1481500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4104845</v>
      </c>
      <c r="H54" s="17"/>
      <c r="I54" s="16">
        <v>901349</v>
      </c>
      <c r="J54" s="16">
        <v>3203496</v>
      </c>
      <c r="K54" s="13">
        <v>4104845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8172091</v>
      </c>
      <c r="H55" s="17"/>
      <c r="I55" s="16">
        <v>221093</v>
      </c>
      <c r="J55" s="16">
        <v>7950998</v>
      </c>
      <c r="K55" s="13">
        <v>8172091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3907669</v>
      </c>
      <c r="H56" s="17"/>
      <c r="I56" s="16">
        <v>494758</v>
      </c>
      <c r="J56" s="16">
        <v>3412910</v>
      </c>
      <c r="K56" s="13">
        <v>3907669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1718736</v>
      </c>
      <c r="H57" s="17"/>
      <c r="I57" s="16">
        <v>207497</v>
      </c>
      <c r="J57" s="16">
        <v>1511239</v>
      </c>
      <c r="K57" s="13">
        <v>1718736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429460</v>
      </c>
      <c r="H58" s="17"/>
      <c r="I58" s="16">
        <v>0</v>
      </c>
      <c r="J58" s="16">
        <v>429460</v>
      </c>
      <c r="K58" s="13">
        <v>429460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9385557</v>
      </c>
      <c r="H59" s="17"/>
      <c r="I59" s="16">
        <v>317225</v>
      </c>
      <c r="J59" s="16">
        <v>9068331</v>
      </c>
      <c r="K59" s="13">
        <v>9385557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535482</v>
      </c>
      <c r="H60" s="17"/>
      <c r="I60" s="16">
        <v>87220</v>
      </c>
      <c r="J60" s="16">
        <v>448262</v>
      </c>
      <c r="K60" s="13">
        <v>535482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2599312</v>
      </c>
      <c r="H61" s="17"/>
      <c r="I61" s="16">
        <v>1642896</v>
      </c>
      <c r="J61" s="16">
        <v>956416</v>
      </c>
      <c r="K61" s="13">
        <v>2599312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12556790</v>
      </c>
      <c r="H62" s="17"/>
      <c r="I62" s="16">
        <v>768831</v>
      </c>
      <c r="J62" s="16">
        <v>11787959</v>
      </c>
      <c r="K62" s="13">
        <v>12556790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904291</v>
      </c>
      <c r="H63" s="17"/>
      <c r="I63" s="16">
        <v>0</v>
      </c>
      <c r="J63" s="16">
        <v>904291</v>
      </c>
      <c r="K63" s="13">
        <v>904291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v>0</v>
      </c>
      <c r="H64" s="10"/>
      <c r="I64" s="13">
        <v>0</v>
      </c>
      <c r="J64" s="13">
        <v>0</v>
      </c>
      <c r="K64" s="13"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v>0</v>
      </c>
      <c r="H65" s="10"/>
      <c r="I65" s="13">
        <v>0</v>
      </c>
      <c r="J65" s="13">
        <v>0</v>
      </c>
      <c r="K65" s="13"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4355299</v>
      </c>
      <c r="H66" s="10"/>
      <c r="I66" s="13">
        <v>1683624</v>
      </c>
      <c r="J66" s="13">
        <v>2671675</v>
      </c>
      <c r="K66" s="13"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1597387</v>
      </c>
      <c r="H67" s="17"/>
      <c r="I67" s="16">
        <v>1596093</v>
      </c>
      <c r="J67" s="16">
        <v>1294</v>
      </c>
      <c r="K67" s="13">
        <v>1597387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>
        <v>0</v>
      </c>
      <c r="J68" s="16">
        <v>0</v>
      </c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2757912</v>
      </c>
      <c r="H69" s="17"/>
      <c r="I69" s="16">
        <v>87531</v>
      </c>
      <c r="J69" s="16">
        <v>2670381</v>
      </c>
      <c r="K69" s="13">
        <v>2757912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46450309</v>
      </c>
      <c r="H70" s="10"/>
      <c r="I70" s="13">
        <v>23584194</v>
      </c>
      <c r="J70" s="13">
        <v>22866114</v>
      </c>
      <c r="K70" s="13"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2211066</v>
      </c>
      <c r="H71" s="17"/>
      <c r="I71" s="16">
        <v>353677</v>
      </c>
      <c r="J71" s="16">
        <v>1857389</v>
      </c>
      <c r="K71" s="13">
        <v>2211066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33032389</v>
      </c>
      <c r="H72" s="17"/>
      <c r="I72" s="16">
        <v>21654633</v>
      </c>
      <c r="J72" s="16">
        <v>11377757</v>
      </c>
      <c r="K72" s="13">
        <v>33032389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11206853</v>
      </c>
      <c r="H73" s="17"/>
      <c r="I73" s="16">
        <v>1575884</v>
      </c>
      <c r="J73" s="16">
        <v>9630969</v>
      </c>
      <c r="K73" s="13">
        <v>11206853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v>0</v>
      </c>
      <c r="H74" s="10"/>
      <c r="I74" s="13">
        <v>0</v>
      </c>
      <c r="J74" s="13">
        <v>0</v>
      </c>
      <c r="K74" s="13"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v>0</v>
      </c>
      <c r="H75" s="10"/>
      <c r="I75" s="13">
        <v>0</v>
      </c>
      <c r="J75" s="13">
        <v>0</v>
      </c>
      <c r="K75" s="13"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v>372743143</v>
      </c>
      <c r="H76" s="26"/>
      <c r="I76" s="25">
        <v>162608564</v>
      </c>
      <c r="J76" s="25">
        <v>210134580</v>
      </c>
      <c r="K76" s="13">
        <v>372743143</v>
      </c>
      <c r="L76" s="27"/>
    </row>
    <row r="77" spans="1:12" x14ac:dyDescent="0.25">
      <c r="F77" s="42" t="s">
        <v>179</v>
      </c>
      <c r="G77" s="47">
        <v>372743143</v>
      </c>
      <c r="H77" s="29"/>
      <c r="I77" s="31">
        <v>0.43624830410361165</v>
      </c>
      <c r="J77" s="31">
        <v>0.56375169857920093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v>2079818813</v>
      </c>
      <c r="I83" s="87">
        <v>7.8184004771765667E-2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sheetProtection algorithmName="SHA-512" hashValue="+hQQp7YnZrSfzjIUWMB8itAtxFQxQJldEmHkj+lXux5bZLtzMWmJw0wvabOrpnKkUOHGBqmBaCNm7Z8ofKe2mA==" saltValue="TZPx1zdXVGkv2yc75muwKw==" spinCount="100000" sheet="1" objects="1" scenarios="1"/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2784787.5500000003</v>
      </c>
      <c r="H8" s="10"/>
      <c r="I8" s="13">
        <v>1481650.21</v>
      </c>
      <c r="J8" s="13">
        <v>1303137.3400000001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/>
      <c r="H10" s="17"/>
      <c r="I10" s="16"/>
      <c r="J10" s="16"/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283.02</v>
      </c>
      <c r="H11" s="17" t="s">
        <v>15</v>
      </c>
      <c r="I11" s="16">
        <v>283.02</v>
      </c>
      <c r="J11" s="16"/>
      <c r="K11" s="13">
        <v>283.02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331089.89</v>
      </c>
      <c r="H13" s="17" t="s">
        <v>15</v>
      </c>
      <c r="I13" s="16">
        <v>331089.89</v>
      </c>
      <c r="J13" s="16"/>
      <c r="K13" s="13">
        <v>331089.89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2214846.83</v>
      </c>
      <c r="H14" s="17" t="s">
        <v>59</v>
      </c>
      <c r="I14" s="16">
        <v>1083115.53</v>
      </c>
      <c r="J14" s="16">
        <v>1131731.3</v>
      </c>
      <c r="K14" s="13">
        <v>2214846.83</v>
      </c>
      <c r="L14" s="18" t="s">
        <v>214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171406.04</v>
      </c>
      <c r="H18" s="17" t="s">
        <v>24</v>
      </c>
      <c r="I18" s="16"/>
      <c r="J18" s="16">
        <v>171406.04</v>
      </c>
      <c r="K18" s="13">
        <v>171406.04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67161.77</v>
      </c>
      <c r="H20" s="17" t="s">
        <v>15</v>
      </c>
      <c r="I20" s="16">
        <v>67161.77</v>
      </c>
      <c r="J20" s="16"/>
      <c r="K20" s="13">
        <v>67161.77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2072799.48</v>
      </c>
      <c r="H25" s="10"/>
      <c r="I25" s="13">
        <v>1582401.9450000001</v>
      </c>
      <c r="J25" s="13">
        <v>490397.53499999997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472426.34</v>
      </c>
      <c r="H27" s="17" t="s">
        <v>15</v>
      </c>
      <c r="I27" s="16">
        <v>472426.34</v>
      </c>
      <c r="J27" s="16"/>
      <c r="K27" s="13">
        <v>472426.34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/>
      <c r="H28" s="17"/>
      <c r="I28" s="16"/>
      <c r="J28" s="16"/>
      <c r="K28" s="13">
        <v>0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/>
      <c r="H29" s="17"/>
      <c r="I29" s="16"/>
      <c r="J29" s="16"/>
      <c r="K29" s="13">
        <v>0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/>
      <c r="H31" s="17"/>
      <c r="I31" s="16"/>
      <c r="J31" s="16"/>
      <c r="K31" s="13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1600373.14</v>
      </c>
      <c r="H32" s="17" t="s">
        <v>59</v>
      </c>
      <c r="I32" s="16">
        <v>1109975.605</v>
      </c>
      <c r="J32" s="16">
        <v>490397.53499999997</v>
      </c>
      <c r="K32" s="13">
        <v>1600373.14</v>
      </c>
      <c r="L32" s="18" t="s">
        <v>215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/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/>
      <c r="H34" s="17"/>
      <c r="I34" s="16"/>
      <c r="J34" s="16"/>
      <c r="K34" s="13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/>
      <c r="H35" s="17"/>
      <c r="I35" s="16"/>
      <c r="J35" s="16"/>
      <c r="K35" s="13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/>
      <c r="H41" s="17"/>
      <c r="I41" s="16"/>
      <c r="J41" s="16"/>
      <c r="K41" s="13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6239073.25</v>
      </c>
      <c r="H42" s="10"/>
      <c r="I42" s="13">
        <v>3581808.45</v>
      </c>
      <c r="J42" s="13">
        <v>2657264.7999999998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3303345.4</v>
      </c>
      <c r="H44" s="17" t="s">
        <v>59</v>
      </c>
      <c r="I44" s="16">
        <v>2312341.7800000003</v>
      </c>
      <c r="J44" s="16">
        <v>991003.61999999988</v>
      </c>
      <c r="K44" s="13">
        <v>3303345.4000000004</v>
      </c>
      <c r="L44" s="18" t="s">
        <v>216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851514.87</v>
      </c>
      <c r="H47" s="17" t="s">
        <v>15</v>
      </c>
      <c r="I47" s="16">
        <v>851514.87</v>
      </c>
      <c r="J47" s="16"/>
      <c r="K47" s="13">
        <v>851514.87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160451.29999999999</v>
      </c>
      <c r="H49" s="17" t="s">
        <v>15</v>
      </c>
      <c r="I49" s="16">
        <v>160451.29999999999</v>
      </c>
      <c r="J49" s="16"/>
      <c r="K49" s="13">
        <v>160451.29999999999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16140.32</v>
      </c>
      <c r="H56" s="17" t="s">
        <v>15</v>
      </c>
      <c r="I56" s="16">
        <v>16140.32</v>
      </c>
      <c r="J56" s="16"/>
      <c r="K56" s="13">
        <v>16140.32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/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1291.55</v>
      </c>
      <c r="H60" s="17" t="s">
        <v>24</v>
      </c>
      <c r="I60" s="16"/>
      <c r="J60" s="16">
        <v>1291.55</v>
      </c>
      <c r="K60" s="13">
        <v>1291.55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898679.29</v>
      </c>
      <c r="H61" s="17" t="s">
        <v>59</v>
      </c>
      <c r="I61" s="16">
        <v>241360.18000000005</v>
      </c>
      <c r="J61" s="16">
        <v>657319.11</v>
      </c>
      <c r="K61" s="13">
        <v>898679.29</v>
      </c>
      <c r="L61" s="18" t="s">
        <v>217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943510.17</v>
      </c>
      <c r="H62" s="17" t="s">
        <v>24</v>
      </c>
      <c r="I62" s="16"/>
      <c r="J62" s="16">
        <v>943510.17</v>
      </c>
      <c r="K62" s="13">
        <v>943510.17</v>
      </c>
      <c r="L62" s="18" t="s">
        <v>218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64140.35</v>
      </c>
      <c r="H63" s="17" t="s">
        <v>24</v>
      </c>
      <c r="I63" s="16"/>
      <c r="J63" s="16">
        <v>64140.35</v>
      </c>
      <c r="K63" s="13">
        <v>64140.35</v>
      </c>
      <c r="L63" s="18" t="s">
        <v>219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378507.80000000005</v>
      </c>
      <c r="H70" s="10"/>
      <c r="I70" s="13">
        <v>0</v>
      </c>
      <c r="J70" s="13">
        <v>378507.80000000005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18287.47</v>
      </c>
      <c r="H72" s="81" t="s">
        <v>24</v>
      </c>
      <c r="I72" s="16"/>
      <c r="J72" s="16">
        <v>18287.47</v>
      </c>
      <c r="K72" s="13">
        <v>18287.47</v>
      </c>
      <c r="L72" s="18" t="s">
        <v>220</v>
      </c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360220.33</v>
      </c>
      <c r="H73" s="81" t="s">
        <v>24</v>
      </c>
      <c r="I73" s="16"/>
      <c r="J73" s="16">
        <v>360220.33</v>
      </c>
      <c r="K73" s="13">
        <v>360220.33</v>
      </c>
      <c r="L73" s="18" t="s">
        <v>221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11475168.080000002</v>
      </c>
      <c r="H76" s="26"/>
      <c r="I76" s="82">
        <v>6645860.6050000004</v>
      </c>
      <c r="J76" s="82">
        <v>4829307.4749999996</v>
      </c>
      <c r="K76" s="13">
        <v>11475168.08</v>
      </c>
      <c r="L76" s="27"/>
    </row>
    <row r="77" spans="1:12" ht="15.75" x14ac:dyDescent="0.25">
      <c r="F77" s="83" t="s">
        <v>200</v>
      </c>
      <c r="G77" s="84">
        <v>11475168.08</v>
      </c>
      <c r="H77" s="14"/>
      <c r="I77" s="85">
        <v>0.57915148245915704</v>
      </c>
      <c r="J77" s="85">
        <v>0.42084851754084274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72953504.270000011</v>
      </c>
      <c r="J83" s="87">
        <v>9.1097208715344963E-2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6886286.9400000013</v>
      </c>
      <c r="H8" s="10"/>
      <c r="I8" s="13">
        <v>5475574.1000000015</v>
      </c>
      <c r="J8" s="13">
        <v>1410712.84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2007.35</v>
      </c>
      <c r="H10" s="17" t="s">
        <v>15</v>
      </c>
      <c r="I10" s="16">
        <v>2007.35</v>
      </c>
      <c r="J10" s="16"/>
      <c r="K10" s="13">
        <v>2007.35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543940.30000000005</v>
      </c>
      <c r="H11" s="17" t="s">
        <v>59</v>
      </c>
      <c r="I11" s="16">
        <v>493354.73</v>
      </c>
      <c r="J11" s="16">
        <v>50585.570000000007</v>
      </c>
      <c r="K11" s="13">
        <v>543940.30000000005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534776.16999999993</v>
      </c>
      <c r="H12" s="17" t="s">
        <v>59</v>
      </c>
      <c r="I12" s="16">
        <v>504022.87</v>
      </c>
      <c r="J12" s="16">
        <v>30753.299999999988</v>
      </c>
      <c r="K12" s="13">
        <v>534776.16999999993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2733437.7500000009</v>
      </c>
      <c r="H13" s="17" t="s">
        <v>59</v>
      </c>
      <c r="I13" s="16">
        <v>2370179.9000000008</v>
      </c>
      <c r="J13" s="16">
        <v>363257.85</v>
      </c>
      <c r="K13" s="13">
        <v>2733437.7500000009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1151314.7999999998</v>
      </c>
      <c r="H14" s="17" t="s">
        <v>59</v>
      </c>
      <c r="I14" s="16">
        <v>892417.29999999993</v>
      </c>
      <c r="J14" s="16">
        <v>258897.5</v>
      </c>
      <c r="K14" s="13">
        <v>1151314.7999999998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2112.67</v>
      </c>
      <c r="H16" s="17" t="s">
        <v>15</v>
      </c>
      <c r="I16" s="16">
        <v>2112.67</v>
      </c>
      <c r="J16" s="16"/>
      <c r="K16" s="13">
        <v>2112.67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492950.38</v>
      </c>
      <c r="H18" s="17" t="s">
        <v>59</v>
      </c>
      <c r="I18" s="16">
        <v>247743.34</v>
      </c>
      <c r="J18" s="16">
        <v>245207.04000000001</v>
      </c>
      <c r="K18" s="13">
        <v>492950.38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560320.68999999994</v>
      </c>
      <c r="H19" s="17" t="s">
        <v>59</v>
      </c>
      <c r="I19" s="19">
        <v>218845.36</v>
      </c>
      <c r="J19" s="19">
        <v>341475.33</v>
      </c>
      <c r="K19" s="13">
        <v>560320.68999999994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861239.19</v>
      </c>
      <c r="H20" s="17" t="s">
        <v>59</v>
      </c>
      <c r="I20" s="16">
        <v>740702.94</v>
      </c>
      <c r="J20" s="16">
        <v>120536.25</v>
      </c>
      <c r="K20" s="13">
        <v>861239.19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3943.48</v>
      </c>
      <c r="H21" s="17" t="s">
        <v>15</v>
      </c>
      <c r="I21" s="16">
        <v>3943.48</v>
      </c>
      <c r="J21" s="16"/>
      <c r="K21" s="13">
        <v>3943.48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244.16</v>
      </c>
      <c r="H22" s="17" t="s">
        <v>15</v>
      </c>
      <c r="I22" s="16">
        <v>244.16</v>
      </c>
      <c r="J22" s="16"/>
      <c r="K22" s="13">
        <v>244.16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5016227.66</v>
      </c>
      <c r="H25" s="10"/>
      <c r="I25" s="13">
        <v>2447532.12</v>
      </c>
      <c r="J25" s="13">
        <v>2568695.54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964764</v>
      </c>
      <c r="H27" s="17" t="s">
        <v>59</v>
      </c>
      <c r="I27" s="16">
        <v>699777</v>
      </c>
      <c r="J27" s="16">
        <v>264987</v>
      </c>
      <c r="K27" s="13">
        <v>964764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10735.1</v>
      </c>
      <c r="H28" s="17" t="s">
        <v>15</v>
      </c>
      <c r="I28" s="16">
        <v>10735.1</v>
      </c>
      <c r="J28" s="16"/>
      <c r="K28" s="13">
        <v>10735.1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575725.27</v>
      </c>
      <c r="H29" s="17" t="s">
        <v>59</v>
      </c>
      <c r="I29" s="16">
        <v>248510.15</v>
      </c>
      <c r="J29" s="16">
        <v>327215.12</v>
      </c>
      <c r="K29" s="13">
        <v>575725.27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391885.14</v>
      </c>
      <c r="H31" s="17" t="s">
        <v>59</v>
      </c>
      <c r="I31" s="16">
        <v>158916.48000000001</v>
      </c>
      <c r="J31" s="16">
        <v>232968.66</v>
      </c>
      <c r="K31" s="13">
        <v>391885.14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1117686.42</v>
      </c>
      <c r="H32" s="17" t="s">
        <v>59</v>
      </c>
      <c r="I32" s="16">
        <v>75225.62</v>
      </c>
      <c r="J32" s="16">
        <v>1042460.8</v>
      </c>
      <c r="K32" s="13">
        <v>1117686.42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396461.89999999997</v>
      </c>
      <c r="H34" s="17" t="s">
        <v>59</v>
      </c>
      <c r="I34" s="16">
        <v>108865.48</v>
      </c>
      <c r="J34" s="16">
        <v>287596.42</v>
      </c>
      <c r="K34" s="13">
        <v>396461.89999999997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550953.98</v>
      </c>
      <c r="H35" s="17" t="s">
        <v>59</v>
      </c>
      <c r="I35" s="16">
        <v>209831.33000000002</v>
      </c>
      <c r="J35" s="16">
        <v>341122.65</v>
      </c>
      <c r="K35" s="13">
        <v>550953.98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876295.43</v>
      </c>
      <c r="H37" s="17" t="s">
        <v>15</v>
      </c>
      <c r="I37" s="16">
        <v>876295.43</v>
      </c>
      <c r="J37" s="16"/>
      <c r="K37" s="13">
        <v>876295.43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131720.41999999998</v>
      </c>
      <c r="H41" s="17" t="s">
        <v>59</v>
      </c>
      <c r="I41" s="16">
        <v>59375.53</v>
      </c>
      <c r="J41" s="16">
        <v>72344.89</v>
      </c>
      <c r="K41" s="13">
        <v>131720.41999999998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15079138.359999996</v>
      </c>
      <c r="H42" s="10"/>
      <c r="I42" s="13">
        <v>1592966.4300000002</v>
      </c>
      <c r="J42" s="13">
        <v>13486171.929999998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11130139.509999998</v>
      </c>
      <c r="H43" s="17" t="s">
        <v>24</v>
      </c>
      <c r="I43" s="16"/>
      <c r="J43" s="16">
        <v>11130139.509999998</v>
      </c>
      <c r="K43" s="13">
        <v>11130139.509999998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/>
      <c r="H44" s="17"/>
      <c r="I44" s="16"/>
      <c r="J44" s="16"/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1903875.51</v>
      </c>
      <c r="H47" s="17" t="s">
        <v>59</v>
      </c>
      <c r="I47" s="16">
        <v>821180.45</v>
      </c>
      <c r="J47" s="16">
        <v>1082695.06</v>
      </c>
      <c r="K47" s="13">
        <v>1903875.51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1174689.93</v>
      </c>
      <c r="H49" s="17" t="s">
        <v>59</v>
      </c>
      <c r="I49" s="16">
        <v>511917.69</v>
      </c>
      <c r="J49" s="16">
        <v>662772.24</v>
      </c>
      <c r="K49" s="13">
        <v>1174689.93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304184.12</v>
      </c>
      <c r="H50" s="17" t="s">
        <v>59</v>
      </c>
      <c r="I50" s="16">
        <v>31294.6</v>
      </c>
      <c r="J50" s="16">
        <v>272889.52</v>
      </c>
      <c r="K50" s="13">
        <v>304184.12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196177.14</v>
      </c>
      <c r="H52" s="17" t="s">
        <v>59</v>
      </c>
      <c r="I52" s="16">
        <v>72456.800000000003</v>
      </c>
      <c r="J52" s="16">
        <v>123720.34</v>
      </c>
      <c r="K52" s="13">
        <v>196177.14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221649.85</v>
      </c>
      <c r="H54" s="17" t="s">
        <v>59</v>
      </c>
      <c r="I54" s="16">
        <v>24785.19</v>
      </c>
      <c r="J54" s="16">
        <v>196864.66</v>
      </c>
      <c r="K54" s="13">
        <v>221649.85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123.61</v>
      </c>
      <c r="H56" s="17" t="s">
        <v>15</v>
      </c>
      <c r="I56" s="16">
        <v>123.61</v>
      </c>
      <c r="J56" s="16"/>
      <c r="K56" s="13">
        <v>123.61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/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17664.939999999999</v>
      </c>
      <c r="H60" s="17" t="s">
        <v>59</v>
      </c>
      <c r="I60" s="16">
        <v>574.34</v>
      </c>
      <c r="J60" s="16">
        <v>17090.599999999999</v>
      </c>
      <c r="K60" s="13">
        <v>17664.939999999999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/>
      <c r="H61" s="17"/>
      <c r="I61" s="16"/>
      <c r="J61" s="16"/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130633.75</v>
      </c>
      <c r="H62" s="17" t="s">
        <v>15</v>
      </c>
      <c r="I62" s="16">
        <v>130633.75</v>
      </c>
      <c r="J62" s="16"/>
      <c r="K62" s="13">
        <v>130633.75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680746.77</v>
      </c>
      <c r="H66" s="10"/>
      <c r="I66" s="13">
        <v>87530.99</v>
      </c>
      <c r="J66" s="13">
        <v>593215.78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680746.77</v>
      </c>
      <c r="H69" s="17" t="s">
        <v>59</v>
      </c>
      <c r="I69" s="16">
        <v>87530.99</v>
      </c>
      <c r="J69" s="16">
        <v>593215.78</v>
      </c>
      <c r="K69" s="13">
        <v>680746.77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3665591.02</v>
      </c>
      <c r="H70" s="10"/>
      <c r="I70" s="13">
        <v>2617446.36</v>
      </c>
      <c r="J70" s="13">
        <v>1048144.6599999999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694498.87000000011</v>
      </c>
      <c r="H71" s="17" t="s">
        <v>59</v>
      </c>
      <c r="I71" s="16">
        <v>212120.84000000003</v>
      </c>
      <c r="J71" s="16">
        <v>482378.03</v>
      </c>
      <c r="K71" s="13">
        <v>694498.87000000011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2578382.86</v>
      </c>
      <c r="H72" s="17" t="s">
        <v>59</v>
      </c>
      <c r="I72" s="16">
        <v>2227660.46</v>
      </c>
      <c r="J72" s="16">
        <v>350722.39999999997</v>
      </c>
      <c r="K72" s="13">
        <v>2578382.86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392709.29000000004</v>
      </c>
      <c r="H73" s="17" t="s">
        <v>59</v>
      </c>
      <c r="I73" s="16">
        <v>177665.06</v>
      </c>
      <c r="J73" s="16">
        <v>215044.23</v>
      </c>
      <c r="K73" s="13">
        <v>392709.29000000004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31327990.749999996</v>
      </c>
      <c r="H76" s="26"/>
      <c r="I76" s="82">
        <v>12221050.000000002</v>
      </c>
      <c r="J76" s="82">
        <v>19106940.75</v>
      </c>
      <c r="K76" s="13">
        <v>31327990.75</v>
      </c>
      <c r="L76" s="27"/>
    </row>
    <row r="77" spans="1:12" ht="15.75" x14ac:dyDescent="0.25">
      <c r="F77" s="83" t="s">
        <v>200</v>
      </c>
      <c r="G77" s="84">
        <v>31327990.75</v>
      </c>
      <c r="H77" s="14"/>
      <c r="I77" s="85">
        <v>0.39010002580519798</v>
      </c>
      <c r="J77" s="85">
        <v>0.60989997419480224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171727622.61529636</v>
      </c>
      <c r="J83" s="87">
        <v>7.1165312917523801E-2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1189595.24</v>
      </c>
      <c r="H8" s="122"/>
      <c r="I8" s="128">
        <v>957101.91999999993</v>
      </c>
      <c r="J8" s="128">
        <v>232493.32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12911.6</v>
      </c>
      <c r="H10" s="124" t="s">
        <v>15</v>
      </c>
      <c r="I10" s="130">
        <v>12911.6</v>
      </c>
      <c r="J10" s="130"/>
      <c r="K10" s="128">
        <v>12911.6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464622.14</v>
      </c>
      <c r="H11" s="124" t="s">
        <v>15</v>
      </c>
      <c r="I11" s="130">
        <v>464622.14</v>
      </c>
      <c r="J11" s="130"/>
      <c r="K11" s="128">
        <v>464622.14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290631.71000000002</v>
      </c>
      <c r="H13" s="124" t="s">
        <v>15</v>
      </c>
      <c r="I13" s="130">
        <v>290631.71000000002</v>
      </c>
      <c r="J13" s="130"/>
      <c r="K13" s="128">
        <v>290631.71000000002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0</v>
      </c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232493.32</v>
      </c>
      <c r="H18" s="124" t="s">
        <v>24</v>
      </c>
      <c r="I18" s="130"/>
      <c r="J18" s="130">
        <v>232493.32</v>
      </c>
      <c r="K18" s="128">
        <v>232493.32</v>
      </c>
      <c r="L18" s="134" t="s">
        <v>222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188936.47</v>
      </c>
      <c r="H20" s="124" t="s">
        <v>15</v>
      </c>
      <c r="I20" s="130">
        <v>188936.47</v>
      </c>
      <c r="J20" s="130"/>
      <c r="K20" s="128">
        <v>188936.47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653826.53999999992</v>
      </c>
      <c r="H25" s="122"/>
      <c r="I25" s="128">
        <v>583961.56999999995</v>
      </c>
      <c r="J25" s="128">
        <v>69864.97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583961.56999999995</v>
      </c>
      <c r="H30" s="124" t="s">
        <v>15</v>
      </c>
      <c r="I30" s="130">
        <v>583961.56999999995</v>
      </c>
      <c r="J30" s="130"/>
      <c r="K30" s="128">
        <v>583961.56999999995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69864.97</v>
      </c>
      <c r="H39" s="124" t="s">
        <v>24</v>
      </c>
      <c r="I39" s="130"/>
      <c r="J39" s="130">
        <v>69864.97</v>
      </c>
      <c r="K39" s="128">
        <v>69864.97</v>
      </c>
      <c r="L39" s="131" t="s">
        <v>223</v>
      </c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3429504.9599999995</v>
      </c>
      <c r="H42" s="122"/>
      <c r="I42" s="128">
        <v>497044.09</v>
      </c>
      <c r="J42" s="128">
        <v>2932460.8699999996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1713184.8099999998</v>
      </c>
      <c r="H43" s="124" t="s">
        <v>59</v>
      </c>
      <c r="I43" s="130">
        <v>35373.42</v>
      </c>
      <c r="J43" s="130">
        <v>1677811.39</v>
      </c>
      <c r="K43" s="128">
        <v>1713184.8099999998</v>
      </c>
      <c r="L43" s="131" t="s">
        <v>224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445119.32999999996</v>
      </c>
      <c r="H47" s="124" t="s">
        <v>59</v>
      </c>
      <c r="I47" s="130">
        <v>242377.4</v>
      </c>
      <c r="J47" s="130">
        <v>202741.93</v>
      </c>
      <c r="K47" s="128">
        <v>445119.32999999996</v>
      </c>
      <c r="L47" s="131" t="s">
        <v>225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126946.88</v>
      </c>
      <c r="H49" s="124" t="s">
        <v>15</v>
      </c>
      <c r="I49" s="130">
        <v>126946.88</v>
      </c>
      <c r="J49" s="130"/>
      <c r="K49" s="128">
        <v>126946.88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120987.94</v>
      </c>
      <c r="H54" s="124" t="s">
        <v>24</v>
      </c>
      <c r="I54" s="130"/>
      <c r="J54" s="130">
        <v>120987.94</v>
      </c>
      <c r="K54" s="128">
        <v>120987.94</v>
      </c>
      <c r="L54" s="131" t="s">
        <v>226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70918.73</v>
      </c>
      <c r="H55" s="124" t="s">
        <v>24</v>
      </c>
      <c r="I55" s="130"/>
      <c r="J55" s="130">
        <v>70918.73</v>
      </c>
      <c r="K55" s="128">
        <v>70918.73</v>
      </c>
      <c r="L55" s="131" t="s">
        <v>227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152884.63</v>
      </c>
      <c r="H56" s="124" t="s">
        <v>24</v>
      </c>
      <c r="I56" s="130"/>
      <c r="J56" s="130">
        <v>152884.63</v>
      </c>
      <c r="K56" s="128">
        <v>152884.63</v>
      </c>
      <c r="L56" s="131" t="s">
        <v>228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23279.8</v>
      </c>
      <c r="H57" s="124" t="s">
        <v>24</v>
      </c>
      <c r="I57" s="130"/>
      <c r="J57" s="130">
        <v>23279.8</v>
      </c>
      <c r="K57" s="128">
        <v>23279.8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177393.5</v>
      </c>
      <c r="H59" s="124" t="s">
        <v>24</v>
      </c>
      <c r="I59" s="130"/>
      <c r="J59" s="130">
        <v>177393.5</v>
      </c>
      <c r="K59" s="128">
        <v>177393.5</v>
      </c>
      <c r="L59" s="134" t="s">
        <v>229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92346.39</v>
      </c>
      <c r="H61" s="124" t="s">
        <v>15</v>
      </c>
      <c r="I61" s="130">
        <v>92346.39</v>
      </c>
      <c r="J61" s="130"/>
      <c r="K61" s="128">
        <v>92346.39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506442.95</v>
      </c>
      <c r="H62" s="124" t="s">
        <v>24</v>
      </c>
      <c r="I62" s="130"/>
      <c r="J62" s="130">
        <v>506442.95</v>
      </c>
      <c r="K62" s="128">
        <v>506442.95</v>
      </c>
      <c r="L62" s="131" t="s">
        <v>230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1122092.21</v>
      </c>
      <c r="H70" s="122"/>
      <c r="I70" s="128">
        <v>170484.22</v>
      </c>
      <c r="J70" s="128">
        <v>951607.99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646032.45000000007</v>
      </c>
      <c r="H71" s="124" t="s">
        <v>59</v>
      </c>
      <c r="I71" s="130">
        <v>3420.42</v>
      </c>
      <c r="J71" s="130">
        <v>642612.03</v>
      </c>
      <c r="K71" s="128">
        <v>646032.45000000007</v>
      </c>
      <c r="L71" s="131" t="s">
        <v>231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476059.76</v>
      </c>
      <c r="H72" s="124" t="s">
        <v>59</v>
      </c>
      <c r="I72" s="130">
        <v>167063.79999999999</v>
      </c>
      <c r="J72" s="130">
        <v>308995.96000000002</v>
      </c>
      <c r="K72" s="128">
        <v>476059.76</v>
      </c>
      <c r="L72" s="131" t="s">
        <v>232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6395018.9499999993</v>
      </c>
      <c r="H76" s="119"/>
      <c r="I76" s="94">
        <v>2208591.7999999998</v>
      </c>
      <c r="J76" s="94">
        <v>4186427.1499999994</v>
      </c>
      <c r="K76" s="90">
        <v>6395018.9499999993</v>
      </c>
      <c r="L76" s="27"/>
    </row>
    <row r="77" spans="1:12" ht="15.75" x14ac:dyDescent="0.25">
      <c r="F77" s="83" t="s">
        <v>200</v>
      </c>
      <c r="G77" s="95">
        <v>6395018.9499999993</v>
      </c>
      <c r="H77" s="14"/>
      <c r="I77" s="120">
        <v>0.34536125964098979</v>
      </c>
      <c r="J77" s="120">
        <v>0.65463874035901015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36241656.670000002</v>
      </c>
      <c r="J83" s="87">
        <v>6.0940696505969075E-2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615200.41</v>
      </c>
      <c r="H8" s="122"/>
      <c r="I8" s="121">
        <v>608170.91</v>
      </c>
      <c r="J8" s="121">
        <v>7029.5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29447.08</v>
      </c>
      <c r="H10" s="125" t="s">
        <v>59</v>
      </c>
      <c r="I10" s="116">
        <v>22417.58</v>
      </c>
      <c r="J10" s="116">
        <v>7029.5</v>
      </c>
      <c r="K10" s="121">
        <v>29447.08</v>
      </c>
      <c r="L10" s="135" t="s">
        <v>233</v>
      </c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363515.83</v>
      </c>
      <c r="H11" s="125" t="s">
        <v>15</v>
      </c>
      <c r="I11" s="116">
        <v>363515.83</v>
      </c>
      <c r="J11" s="116"/>
      <c r="K11" s="121">
        <v>363515.83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222237.5</v>
      </c>
      <c r="H17" s="125" t="s">
        <v>15</v>
      </c>
      <c r="I17" s="116">
        <v>222237.5</v>
      </c>
      <c r="J17" s="116"/>
      <c r="K17" s="121">
        <v>222237.5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509241.81</v>
      </c>
      <c r="H25" s="122"/>
      <c r="I25" s="121">
        <v>412583.05</v>
      </c>
      <c r="J25" s="121">
        <v>96658.76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509241.81</v>
      </c>
      <c r="H30" s="125" t="s">
        <v>59</v>
      </c>
      <c r="I30" s="116">
        <v>412583.05</v>
      </c>
      <c r="J30" s="116">
        <v>96658.76</v>
      </c>
      <c r="K30" s="121">
        <v>509241.81</v>
      </c>
      <c r="L30" s="134" t="s">
        <v>234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1765701.5000000005</v>
      </c>
      <c r="H42" s="122"/>
      <c r="I42" s="121">
        <v>559840.18000000005</v>
      </c>
      <c r="J42" s="121">
        <v>1205861.32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573856.28</v>
      </c>
      <c r="H43" s="125" t="s">
        <v>59</v>
      </c>
      <c r="I43" s="116">
        <v>57385.62</v>
      </c>
      <c r="J43" s="116">
        <v>516470.66000000003</v>
      </c>
      <c r="K43" s="121">
        <v>573856.28</v>
      </c>
      <c r="L43" s="134" t="s">
        <v>235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377052.41</v>
      </c>
      <c r="H47" s="125" t="s">
        <v>15</v>
      </c>
      <c r="I47" s="116">
        <v>377052.41</v>
      </c>
      <c r="J47" s="116"/>
      <c r="K47" s="121">
        <v>377052.41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65408.84</v>
      </c>
      <c r="H48" s="125" t="s">
        <v>59</v>
      </c>
      <c r="I48" s="116">
        <v>58867.96</v>
      </c>
      <c r="J48" s="116">
        <v>6540.88</v>
      </c>
      <c r="K48" s="121">
        <v>65408.84</v>
      </c>
      <c r="L48" s="131" t="s">
        <v>236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49166.239999999998</v>
      </c>
      <c r="H53" s="125" t="s">
        <v>59</v>
      </c>
      <c r="I53" s="116">
        <v>4916.62</v>
      </c>
      <c r="J53" s="116">
        <v>44249.619999999995</v>
      </c>
      <c r="K53" s="121">
        <v>49166.239999999998</v>
      </c>
      <c r="L53" s="135" t="s">
        <v>237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84302.62</v>
      </c>
      <c r="H54" s="125" t="s">
        <v>24</v>
      </c>
      <c r="I54" s="116"/>
      <c r="J54" s="116">
        <v>84302.62</v>
      </c>
      <c r="K54" s="121">
        <v>84302.62</v>
      </c>
      <c r="L54" s="135" t="s">
        <v>238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51026.2</v>
      </c>
      <c r="H55" s="125" t="s">
        <v>24</v>
      </c>
      <c r="I55" s="116"/>
      <c r="J55" s="116">
        <v>51026.2</v>
      </c>
      <c r="K55" s="121">
        <v>51026.2</v>
      </c>
      <c r="L55" s="135" t="s">
        <v>238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34412.35</v>
      </c>
      <c r="H56" s="125" t="s">
        <v>24</v>
      </c>
      <c r="I56" s="116"/>
      <c r="J56" s="116">
        <v>34412.35</v>
      </c>
      <c r="K56" s="121">
        <v>34412.35</v>
      </c>
      <c r="L56" s="135" t="s">
        <v>239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57492.12</v>
      </c>
      <c r="H57" s="125" t="s">
        <v>59</v>
      </c>
      <c r="I57" s="116">
        <v>5749.21</v>
      </c>
      <c r="J57" s="116">
        <v>51742.91</v>
      </c>
      <c r="K57" s="121">
        <v>57492.12</v>
      </c>
      <c r="L57" s="135" t="s">
        <v>240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42185.979999999996</v>
      </c>
      <c r="H59" s="125" t="s">
        <v>24</v>
      </c>
      <c r="I59" s="116"/>
      <c r="J59" s="116">
        <v>42185.98</v>
      </c>
      <c r="K59" s="121">
        <v>42185.98</v>
      </c>
      <c r="L59" s="135" t="s">
        <v>241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55868.36</v>
      </c>
      <c r="H61" s="125" t="s">
        <v>15</v>
      </c>
      <c r="I61" s="116">
        <v>55868.36</v>
      </c>
      <c r="J61" s="116"/>
      <c r="K61" s="121">
        <v>55868.36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341798.56</v>
      </c>
      <c r="H62" s="125" t="s">
        <v>24</v>
      </c>
      <c r="I62" s="116"/>
      <c r="J62" s="116">
        <v>341798.56</v>
      </c>
      <c r="K62" s="121">
        <v>341798.56</v>
      </c>
      <c r="L62" s="135" t="s">
        <v>242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33131.54</v>
      </c>
      <c r="H63" s="125" t="s">
        <v>24</v>
      </c>
      <c r="I63" s="116"/>
      <c r="J63" s="116">
        <v>33131.54</v>
      </c>
      <c r="K63" s="121">
        <v>33131.54</v>
      </c>
      <c r="L63" s="135" t="s">
        <v>243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451639.54</v>
      </c>
      <c r="H70" s="122"/>
      <c r="I70" s="121">
        <v>66783.179999999993</v>
      </c>
      <c r="J70" s="121">
        <v>384856.36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117723.61</v>
      </c>
      <c r="H71" s="125" t="s">
        <v>24</v>
      </c>
      <c r="I71" s="116"/>
      <c r="J71" s="116">
        <v>117723.61</v>
      </c>
      <c r="K71" s="121">
        <v>117723.61</v>
      </c>
      <c r="L71" s="134" t="s">
        <v>244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333915.93</v>
      </c>
      <c r="H72" s="125" t="s">
        <v>59</v>
      </c>
      <c r="I72" s="116">
        <v>66783.179999999993</v>
      </c>
      <c r="J72" s="116">
        <v>267132.75</v>
      </c>
      <c r="K72" s="121">
        <v>333915.93</v>
      </c>
      <c r="L72" s="134" t="s">
        <v>245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3341783.2600000007</v>
      </c>
      <c r="H76" s="26"/>
      <c r="I76" s="82">
        <v>1647377.32</v>
      </c>
      <c r="J76" s="82">
        <v>1694405.94</v>
      </c>
      <c r="K76" s="13">
        <v>3341783.26</v>
      </c>
      <c r="L76" s="27"/>
    </row>
    <row r="77" spans="1:12" ht="15.75" x14ac:dyDescent="0.25">
      <c r="F77" s="83" t="s">
        <v>200</v>
      </c>
      <c r="G77" s="84">
        <v>3341783.26</v>
      </c>
      <c r="H77" s="14"/>
      <c r="I77" s="85">
        <v>0.49296354426049754</v>
      </c>
      <c r="J77" s="85">
        <v>0.50703645573950229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15676745.680000003</v>
      </c>
      <c r="J83" s="87">
        <v>0.10508413886573936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1901277.2799999998</v>
      </c>
      <c r="H8" s="122"/>
      <c r="I8" s="128">
        <v>1482009.1699999997</v>
      </c>
      <c r="J8" s="128">
        <v>419268.11000000004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0</v>
      </c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13372.2</v>
      </c>
      <c r="H10" s="124" t="s">
        <v>15</v>
      </c>
      <c r="I10" s="130">
        <v>13372.2</v>
      </c>
      <c r="J10" s="130"/>
      <c r="K10" s="128">
        <v>13372.2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669480.54</v>
      </c>
      <c r="H11" s="124" t="s">
        <v>15</v>
      </c>
      <c r="I11" s="130">
        <v>669480.54</v>
      </c>
      <c r="J11" s="130"/>
      <c r="K11" s="128">
        <v>669480.54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24679.83</v>
      </c>
      <c r="H12" s="124" t="s">
        <v>15</v>
      </c>
      <c r="I12" s="130">
        <v>24679.83</v>
      </c>
      <c r="J12" s="130"/>
      <c r="K12" s="128">
        <v>24679.83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599150.46</v>
      </c>
      <c r="H13" s="124" t="s">
        <v>15</v>
      </c>
      <c r="I13" s="130">
        <v>599150.46</v>
      </c>
      <c r="J13" s="130"/>
      <c r="K13" s="128">
        <v>599150.46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96187.64</v>
      </c>
      <c r="H15" s="124" t="s">
        <v>15</v>
      </c>
      <c r="I15" s="130">
        <v>96187.64</v>
      </c>
      <c r="J15" s="130"/>
      <c r="K15" s="128">
        <v>96187.64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179106.28000000003</v>
      </c>
      <c r="H17" s="124" t="s">
        <v>24</v>
      </c>
      <c r="I17" s="130"/>
      <c r="J17" s="130">
        <v>179106.28000000003</v>
      </c>
      <c r="K17" s="128">
        <v>179106.28000000003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239697.76</v>
      </c>
      <c r="H18" s="124" t="s">
        <v>24</v>
      </c>
      <c r="I18" s="130"/>
      <c r="J18" s="130">
        <v>239697.76</v>
      </c>
      <c r="K18" s="128">
        <v>239697.76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79138.5</v>
      </c>
      <c r="H20" s="124" t="s">
        <v>15</v>
      </c>
      <c r="I20" s="130">
        <v>79138.5</v>
      </c>
      <c r="J20" s="130"/>
      <c r="K20" s="128">
        <v>79138.5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>
        <v>464.07</v>
      </c>
      <c r="H24" s="124" t="s">
        <v>24</v>
      </c>
      <c r="I24" s="133"/>
      <c r="J24" s="133">
        <v>464.07</v>
      </c>
      <c r="K24" s="128">
        <v>464.07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2177761.77</v>
      </c>
      <c r="H25" s="122"/>
      <c r="I25" s="128">
        <v>1686676.2999999998</v>
      </c>
      <c r="J25" s="128">
        <v>491085.47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>
        <v>0</v>
      </c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257887.74</v>
      </c>
      <c r="H27" s="124" t="s">
        <v>15</v>
      </c>
      <c r="I27" s="130">
        <v>257887.74</v>
      </c>
      <c r="J27" s="130"/>
      <c r="K27" s="128">
        <v>257887.74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118924.94</v>
      </c>
      <c r="H29" s="124" t="s">
        <v>15</v>
      </c>
      <c r="I29" s="130">
        <v>118924.94</v>
      </c>
      <c r="J29" s="130"/>
      <c r="K29" s="128">
        <v>118924.94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0</v>
      </c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450807.99</v>
      </c>
      <c r="H31" s="124" t="s">
        <v>15</v>
      </c>
      <c r="I31" s="130">
        <v>450807.99</v>
      </c>
      <c r="J31" s="130"/>
      <c r="K31" s="128">
        <v>450807.99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408166.07</v>
      </c>
      <c r="H32" s="124" t="s">
        <v>59</v>
      </c>
      <c r="I32" s="130">
        <v>103039.45</v>
      </c>
      <c r="J32" s="130">
        <v>305126.62</v>
      </c>
      <c r="K32" s="128">
        <v>408166.07</v>
      </c>
      <c r="L32" s="134" t="s">
        <v>246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166124.76</v>
      </c>
      <c r="H34" s="124" t="s">
        <v>15</v>
      </c>
      <c r="I34" s="130">
        <v>166124.76</v>
      </c>
      <c r="J34" s="130"/>
      <c r="K34" s="128">
        <v>166124.76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775850.27</v>
      </c>
      <c r="H35" s="124" t="s">
        <v>59</v>
      </c>
      <c r="I35" s="130">
        <v>589891.42000000004</v>
      </c>
      <c r="J35" s="130">
        <v>185958.85</v>
      </c>
      <c r="K35" s="128">
        <v>775850.27</v>
      </c>
      <c r="L35" s="134" t="s">
        <v>247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7477640.9699999969</v>
      </c>
      <c r="H42" s="122"/>
      <c r="I42" s="128">
        <v>2879771.11</v>
      </c>
      <c r="J42" s="128">
        <v>4597869.8599999994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1695370.56</v>
      </c>
      <c r="H43" s="124" t="s">
        <v>24</v>
      </c>
      <c r="I43" s="130"/>
      <c r="J43" s="130">
        <v>1695370.56</v>
      </c>
      <c r="K43" s="128">
        <v>1695370.56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1556344.9</v>
      </c>
      <c r="H44" s="124" t="s">
        <v>24</v>
      </c>
      <c r="I44" s="130"/>
      <c r="J44" s="130">
        <v>1556344.9</v>
      </c>
      <c r="K44" s="128">
        <v>1556344.9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801549.97</v>
      </c>
      <c r="H45" s="124" t="s">
        <v>15</v>
      </c>
      <c r="I45" s="130">
        <v>801549.97</v>
      </c>
      <c r="J45" s="130"/>
      <c r="K45" s="128">
        <v>801549.97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887896.69</v>
      </c>
      <c r="H46" s="124" t="s">
        <v>24</v>
      </c>
      <c r="I46" s="130"/>
      <c r="J46" s="130">
        <v>887896.69</v>
      </c>
      <c r="K46" s="128">
        <v>887896.69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743742.19</v>
      </c>
      <c r="H47" s="124" t="s">
        <v>15</v>
      </c>
      <c r="I47" s="130">
        <v>743742.19</v>
      </c>
      <c r="J47" s="130"/>
      <c r="K47" s="128">
        <v>743742.19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>
        <v>0</v>
      </c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236947</v>
      </c>
      <c r="H49" s="124" t="s">
        <v>15</v>
      </c>
      <c r="I49" s="130">
        <v>236947</v>
      </c>
      <c r="J49" s="130"/>
      <c r="K49" s="128">
        <v>236947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198724.07</v>
      </c>
      <c r="H50" s="124" t="s">
        <v>15</v>
      </c>
      <c r="I50" s="130">
        <v>198724.07</v>
      </c>
      <c r="J50" s="130"/>
      <c r="K50" s="128">
        <v>198724.07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>
        <v>0</v>
      </c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147137.54999999999</v>
      </c>
      <c r="H53" s="124" t="s">
        <v>15</v>
      </c>
      <c r="I53" s="130">
        <v>147137.54999999999</v>
      </c>
      <c r="J53" s="130"/>
      <c r="K53" s="128">
        <v>147137.54999999999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351389.23</v>
      </c>
      <c r="H54" s="124" t="s">
        <v>15</v>
      </c>
      <c r="I54" s="130">
        <v>351389.23</v>
      </c>
      <c r="J54" s="130"/>
      <c r="K54" s="128">
        <v>351389.23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400281.1</v>
      </c>
      <c r="H56" s="124" t="s">
        <v>15</v>
      </c>
      <c r="I56" s="130">
        <v>400281.1</v>
      </c>
      <c r="J56" s="130"/>
      <c r="K56" s="128">
        <v>400281.1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252377.02</v>
      </c>
      <c r="H57" s="124" t="s">
        <v>24</v>
      </c>
      <c r="I57" s="130"/>
      <c r="J57" s="130">
        <v>252377.02</v>
      </c>
      <c r="K57" s="128">
        <v>252377.02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0</v>
      </c>
      <c r="H59" s="124"/>
      <c r="I59" s="130"/>
      <c r="J59" s="130"/>
      <c r="K59" s="128">
        <v>0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116764.22</v>
      </c>
      <c r="H61" s="124" t="s">
        <v>24</v>
      </c>
      <c r="I61" s="130"/>
      <c r="J61" s="130">
        <v>116764.22</v>
      </c>
      <c r="K61" s="128">
        <v>116764.22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34368.18</v>
      </c>
      <c r="H62" s="124" t="s">
        <v>24</v>
      </c>
      <c r="I62" s="130"/>
      <c r="J62" s="130">
        <v>34368.18</v>
      </c>
      <c r="K62" s="128">
        <v>34368.18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>
        <v>54748.29</v>
      </c>
      <c r="H63" s="124" t="s">
        <v>24</v>
      </c>
      <c r="I63" s="130"/>
      <c r="J63" s="130">
        <v>54748.29</v>
      </c>
      <c r="K63" s="128">
        <v>54748.29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1681938.65</v>
      </c>
      <c r="H70" s="122"/>
      <c r="I70" s="128">
        <v>1065667.1499999999</v>
      </c>
      <c r="J70" s="128">
        <v>616271.5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5023.12</v>
      </c>
      <c r="H71" s="124" t="s">
        <v>15</v>
      </c>
      <c r="I71" s="130">
        <v>5023.12</v>
      </c>
      <c r="J71" s="130"/>
      <c r="K71" s="128">
        <v>5023.12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1060644.0299999998</v>
      </c>
      <c r="H72" s="124" t="s">
        <v>15</v>
      </c>
      <c r="I72" s="130">
        <v>1060644.0299999998</v>
      </c>
      <c r="J72" s="130"/>
      <c r="K72" s="128">
        <v>1060644.0299999998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616271.5</v>
      </c>
      <c r="H73" s="124" t="s">
        <v>24</v>
      </c>
      <c r="I73" s="130"/>
      <c r="J73" s="130">
        <v>616271.5</v>
      </c>
      <c r="K73" s="128">
        <v>616271.5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13238618.669999996</v>
      </c>
      <c r="H76" s="26"/>
      <c r="I76" s="94">
        <v>7114123.7300000004</v>
      </c>
      <c r="J76" s="94">
        <v>6124494.9399999995</v>
      </c>
      <c r="K76" s="90">
        <v>13238618.67</v>
      </c>
      <c r="L76" s="27"/>
    </row>
    <row r="77" spans="1:12" ht="15.75" x14ac:dyDescent="0.25">
      <c r="F77" s="83" t="s">
        <v>200</v>
      </c>
      <c r="G77" s="95">
        <v>13238618.670000002</v>
      </c>
      <c r="H77" s="14"/>
      <c r="I77" s="85">
        <v>0.53737658794578769</v>
      </c>
      <c r="J77" s="85">
        <v>0.46262341205421253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78811029.91345185</v>
      </c>
      <c r="J83" s="87">
        <v>9.0268122847938156E-2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="75" zoomScaleNormal="75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3875722</v>
      </c>
      <c r="H8" s="10"/>
      <c r="I8" s="90">
        <v>2065232</v>
      </c>
      <c r="J8" s="90">
        <v>1810490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5477</v>
      </c>
      <c r="H9" s="17" t="s">
        <v>15</v>
      </c>
      <c r="I9" s="91">
        <v>5477</v>
      </c>
      <c r="J9" s="91"/>
      <c r="K9" s="90">
        <v>5477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1225424</v>
      </c>
      <c r="H11" s="17" t="s">
        <v>15</v>
      </c>
      <c r="I11" s="91">
        <v>1225424</v>
      </c>
      <c r="J11" s="91"/>
      <c r="K11" s="90">
        <v>1225424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146758</v>
      </c>
      <c r="H12" s="17" t="s">
        <v>24</v>
      </c>
      <c r="I12" s="91"/>
      <c r="J12" s="91">
        <v>146758</v>
      </c>
      <c r="K12" s="90">
        <v>146758</v>
      </c>
      <c r="L12" s="18" t="s">
        <v>248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392961</v>
      </c>
      <c r="H13" s="17" t="s">
        <v>15</v>
      </c>
      <c r="I13" s="91">
        <v>392961</v>
      </c>
      <c r="J13" s="91"/>
      <c r="K13" s="90">
        <v>392961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803184</v>
      </c>
      <c r="H14" s="17" t="s">
        <v>24</v>
      </c>
      <c r="I14" s="91"/>
      <c r="J14" s="91">
        <v>803184</v>
      </c>
      <c r="K14" s="90">
        <v>803184</v>
      </c>
      <c r="L14" s="18" t="s">
        <v>249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3580</v>
      </c>
      <c r="H16" s="17" t="s">
        <v>15</v>
      </c>
      <c r="I16" s="91">
        <v>3580</v>
      </c>
      <c r="J16" s="91"/>
      <c r="K16" s="90">
        <v>3580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860548</v>
      </c>
      <c r="H18" s="17" t="s">
        <v>24</v>
      </c>
      <c r="I18" s="91"/>
      <c r="J18" s="91">
        <v>860548</v>
      </c>
      <c r="K18" s="90">
        <v>860548</v>
      </c>
      <c r="L18" s="18" t="s">
        <v>250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437790</v>
      </c>
      <c r="H20" s="17" t="s">
        <v>15</v>
      </c>
      <c r="I20" s="91">
        <v>437790</v>
      </c>
      <c r="J20" s="91"/>
      <c r="K20" s="90">
        <v>437790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2733078</v>
      </c>
      <c r="H25" s="10"/>
      <c r="I25" s="90">
        <v>1238821</v>
      </c>
      <c r="J25" s="90">
        <v>1494257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2667817</v>
      </c>
      <c r="H28" s="17" t="s">
        <v>59</v>
      </c>
      <c r="I28" s="91">
        <v>1234165</v>
      </c>
      <c r="J28" s="91">
        <v>1433652</v>
      </c>
      <c r="K28" s="90">
        <v>2667817</v>
      </c>
      <c r="L28" s="18" t="s">
        <v>251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4656</v>
      </c>
      <c r="H36" s="17" t="s">
        <v>15</v>
      </c>
      <c r="I36" s="91">
        <v>4656</v>
      </c>
      <c r="J36" s="91"/>
      <c r="K36" s="90">
        <v>4656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60605</v>
      </c>
      <c r="H40" s="17" t="s">
        <v>24</v>
      </c>
      <c r="I40" s="91"/>
      <c r="J40" s="91">
        <v>60605</v>
      </c>
      <c r="K40" s="90">
        <v>60605</v>
      </c>
      <c r="L40" s="18" t="s">
        <v>252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4132851</v>
      </c>
      <c r="H42" s="10"/>
      <c r="I42" s="90">
        <v>2651533</v>
      </c>
      <c r="J42" s="90">
        <v>1481318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1129321</v>
      </c>
      <c r="H43" s="17" t="s">
        <v>59</v>
      </c>
      <c r="I43" s="91">
        <v>282330</v>
      </c>
      <c r="J43" s="91">
        <v>846991</v>
      </c>
      <c r="K43" s="90">
        <v>1129321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1147638</v>
      </c>
      <c r="H47" s="17" t="s">
        <v>15</v>
      </c>
      <c r="I47" s="91">
        <v>1147638</v>
      </c>
      <c r="J47" s="91"/>
      <c r="K47" s="90">
        <v>1147638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188819</v>
      </c>
      <c r="H49" s="17" t="s">
        <v>15</v>
      </c>
      <c r="I49" s="91">
        <v>188819</v>
      </c>
      <c r="J49" s="91"/>
      <c r="K49" s="90">
        <v>188819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240423</v>
      </c>
      <c r="H53" s="17" t="s">
        <v>15</v>
      </c>
      <c r="I53" s="91">
        <v>240423</v>
      </c>
      <c r="J53" s="91"/>
      <c r="K53" s="90">
        <v>240423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173528</v>
      </c>
      <c r="H54" s="17" t="s">
        <v>15</v>
      </c>
      <c r="I54" s="91">
        <v>173528</v>
      </c>
      <c r="J54" s="91"/>
      <c r="K54" s="90">
        <v>173528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371466</v>
      </c>
      <c r="H55" s="17" t="s">
        <v>24</v>
      </c>
      <c r="I55" s="91"/>
      <c r="J55" s="91">
        <v>371466</v>
      </c>
      <c r="K55" s="90">
        <v>371466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830718</v>
      </c>
      <c r="H62" s="17" t="s">
        <v>59</v>
      </c>
      <c r="I62" s="91">
        <v>618795</v>
      </c>
      <c r="J62" s="91">
        <v>211923</v>
      </c>
      <c r="K62" s="90">
        <v>830718</v>
      </c>
      <c r="L62" s="18" t="s">
        <v>253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50938</v>
      </c>
      <c r="H63" s="17" t="s">
        <v>24</v>
      </c>
      <c r="I63" s="91"/>
      <c r="J63" s="91">
        <v>50938</v>
      </c>
      <c r="K63" s="90">
        <v>50938</v>
      </c>
      <c r="L63" s="18" t="s">
        <v>254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1134352</v>
      </c>
      <c r="H70" s="10"/>
      <c r="I70" s="90">
        <v>317127</v>
      </c>
      <c r="J70" s="90">
        <v>817225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83034</v>
      </c>
      <c r="H71" s="17" t="s">
        <v>24</v>
      </c>
      <c r="I71" s="91"/>
      <c r="J71" s="91">
        <v>83034</v>
      </c>
      <c r="K71" s="90">
        <v>83034</v>
      </c>
      <c r="L71" s="18" t="s">
        <v>255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766433</v>
      </c>
      <c r="H72" s="17" t="s">
        <v>59</v>
      </c>
      <c r="I72" s="91">
        <v>317127</v>
      </c>
      <c r="J72" s="91">
        <v>449306</v>
      </c>
      <c r="K72" s="90">
        <v>766433</v>
      </c>
      <c r="L72" s="18" t="s">
        <v>256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284885</v>
      </c>
      <c r="H73" s="17" t="s">
        <v>15</v>
      </c>
      <c r="I73" s="91"/>
      <c r="J73" s="91">
        <v>284885</v>
      </c>
      <c r="K73" s="90">
        <v>284885</v>
      </c>
      <c r="L73" s="18" t="s">
        <v>257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11876003</v>
      </c>
      <c r="H76" s="26"/>
      <c r="I76" s="94">
        <v>6272713</v>
      </c>
      <c r="J76" s="94">
        <v>5603290</v>
      </c>
      <c r="K76" s="90">
        <v>11876003</v>
      </c>
      <c r="L76" s="27"/>
    </row>
    <row r="77" spans="1:12" ht="15.75" x14ac:dyDescent="0.25">
      <c r="F77" s="83" t="s">
        <v>200</v>
      </c>
      <c r="G77" s="95">
        <v>11876003</v>
      </c>
      <c r="H77" s="14"/>
      <c r="I77" s="85">
        <v>0.52818385108188337</v>
      </c>
      <c r="J77" s="85">
        <v>0.47181614891811663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65227536.660000011</v>
      </c>
      <c r="J83" s="87">
        <v>9.6166639447027663E-2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="75" zoomScaleNormal="75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21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6191078.9000000013</v>
      </c>
      <c r="H8" s="10"/>
      <c r="I8" s="90">
        <v>2138347.7200000002</v>
      </c>
      <c r="J8" s="90">
        <v>4052731.18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8693.56</v>
      </c>
      <c r="H10" s="17" t="s">
        <v>15</v>
      </c>
      <c r="I10" s="91">
        <v>8693.56</v>
      </c>
      <c r="J10" s="91"/>
      <c r="K10" s="90">
        <v>8693.56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636465.43000000005</v>
      </c>
      <c r="H11" s="17" t="s">
        <v>15</v>
      </c>
      <c r="I11" s="91">
        <v>636465.43000000005</v>
      </c>
      <c r="J11" s="91"/>
      <c r="K11" s="90">
        <v>636465.43000000005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1024518.92</v>
      </c>
      <c r="H13" s="17" t="s">
        <v>15</v>
      </c>
      <c r="I13" s="91">
        <v>1024518.92</v>
      </c>
      <c r="J13" s="91"/>
      <c r="K13" s="90">
        <v>1024518.92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1858279.7</v>
      </c>
      <c r="H14" s="17" t="s">
        <v>24</v>
      </c>
      <c r="I14" s="91"/>
      <c r="J14" s="91">
        <v>1858279.7</v>
      </c>
      <c r="K14" s="90">
        <v>1858279.7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62278.33</v>
      </c>
      <c r="H17" s="17" t="s">
        <v>24</v>
      </c>
      <c r="I17" s="91"/>
      <c r="J17" s="91">
        <v>62278.33</v>
      </c>
      <c r="K17" s="90">
        <v>62278.33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2105820.1700000004</v>
      </c>
      <c r="H18" s="17" t="s">
        <v>24</v>
      </c>
      <c r="I18" s="91"/>
      <c r="J18" s="91">
        <v>2105820.1700000004</v>
      </c>
      <c r="K18" s="90">
        <v>2105820.1700000004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468669.81</v>
      </c>
      <c r="H20" s="17" t="s">
        <v>15</v>
      </c>
      <c r="I20" s="91">
        <v>468669.81</v>
      </c>
      <c r="J20" s="91"/>
      <c r="K20" s="90">
        <v>468669.81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26352.98</v>
      </c>
      <c r="H24" s="17" t="s">
        <v>24</v>
      </c>
      <c r="I24" s="93"/>
      <c r="J24" s="93">
        <v>26352.98</v>
      </c>
      <c r="K24" s="90">
        <v>26352.98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5081562.9800000004</v>
      </c>
      <c r="H25" s="10"/>
      <c r="I25" s="90">
        <v>2806633.18</v>
      </c>
      <c r="J25" s="90">
        <v>2274929.7999999998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3072697.5300000003</v>
      </c>
      <c r="H30" s="17" t="s">
        <v>59</v>
      </c>
      <c r="I30" s="91">
        <v>1943912.0700000003</v>
      </c>
      <c r="J30" s="91">
        <v>1128785.46</v>
      </c>
      <c r="K30" s="90">
        <v>3072697.5300000003</v>
      </c>
      <c r="L30" s="18" t="s">
        <v>258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2008865.45</v>
      </c>
      <c r="H33" s="17" t="s">
        <v>59</v>
      </c>
      <c r="I33" s="91">
        <v>862721.10999999987</v>
      </c>
      <c r="J33" s="91">
        <v>1146144.3400000001</v>
      </c>
      <c r="K33" s="90">
        <v>2008865.45</v>
      </c>
      <c r="L33" s="18" t="s">
        <v>259</v>
      </c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9339494.0099999998</v>
      </c>
      <c r="H42" s="10"/>
      <c r="I42" s="90">
        <v>2869171.1100000003</v>
      </c>
      <c r="J42" s="90">
        <v>6470322.9000000004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2974429.8399999994</v>
      </c>
      <c r="H44" s="17" t="s">
        <v>24</v>
      </c>
      <c r="I44" s="91"/>
      <c r="J44" s="91">
        <v>2974429.8399999994</v>
      </c>
      <c r="K44" s="90">
        <v>2974429.8399999994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758321.56</v>
      </c>
      <c r="H46" s="17" t="s">
        <v>24</v>
      </c>
      <c r="I46" s="91"/>
      <c r="J46" s="91">
        <v>758321.56</v>
      </c>
      <c r="K46" s="90">
        <v>758321.56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1611091.4300000002</v>
      </c>
      <c r="H47" s="17" t="s">
        <v>15</v>
      </c>
      <c r="I47" s="91">
        <v>1611091.4300000002</v>
      </c>
      <c r="J47" s="91"/>
      <c r="K47" s="90">
        <v>1611091.4300000002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378970.44</v>
      </c>
      <c r="H48" s="17" t="s">
        <v>15</v>
      </c>
      <c r="I48" s="91">
        <v>378970.44</v>
      </c>
      <c r="J48" s="91"/>
      <c r="K48" s="90">
        <v>378970.44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618533.03999999992</v>
      </c>
      <c r="H49" s="17" t="s">
        <v>15</v>
      </c>
      <c r="I49" s="91">
        <v>618533.03999999992</v>
      </c>
      <c r="J49" s="91"/>
      <c r="K49" s="90">
        <v>618533.03999999992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320345.81</v>
      </c>
      <c r="H52" s="17" t="s">
        <v>24</v>
      </c>
      <c r="I52" s="91"/>
      <c r="J52" s="91">
        <v>320345.81</v>
      </c>
      <c r="K52" s="90">
        <v>320345.81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178943.72</v>
      </c>
      <c r="H54" s="17" t="s">
        <v>24</v>
      </c>
      <c r="I54" s="91"/>
      <c r="J54" s="91">
        <v>178943.72</v>
      </c>
      <c r="K54" s="90">
        <v>178943.72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975331.69000000006</v>
      </c>
      <c r="H55" s="17" t="s">
        <v>24</v>
      </c>
      <c r="I55" s="91"/>
      <c r="J55" s="91">
        <v>975331.69000000006</v>
      </c>
      <c r="K55" s="90">
        <v>975331.69000000006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>
        <v>0</v>
      </c>
      <c r="K59" s="90">
        <v>0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364889.49</v>
      </c>
      <c r="H60" s="17" t="s">
        <v>24</v>
      </c>
      <c r="I60" s="91"/>
      <c r="J60" s="91">
        <v>364889.49</v>
      </c>
      <c r="K60" s="90">
        <v>364889.49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260576.2</v>
      </c>
      <c r="H61" s="17" t="s">
        <v>15</v>
      </c>
      <c r="I61" s="91">
        <v>260576.2</v>
      </c>
      <c r="J61" s="91"/>
      <c r="K61" s="90">
        <v>260576.2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886650.76</v>
      </c>
      <c r="H62" s="17" t="s">
        <v>24</v>
      </c>
      <c r="I62" s="91"/>
      <c r="J62" s="91">
        <v>886650.76</v>
      </c>
      <c r="K62" s="90">
        <v>886650.76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11410.03</v>
      </c>
      <c r="H63" s="17" t="s">
        <v>24</v>
      </c>
      <c r="I63" s="91"/>
      <c r="J63" s="91">
        <v>11410.03</v>
      </c>
      <c r="K63" s="90">
        <v>11410.03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2915725.18</v>
      </c>
      <c r="H70" s="10"/>
      <c r="I70" s="90">
        <v>0</v>
      </c>
      <c r="J70" s="90">
        <v>2915725.18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1831896.56</v>
      </c>
      <c r="H72" s="17" t="s">
        <v>24</v>
      </c>
      <c r="I72" s="91"/>
      <c r="J72" s="91">
        <v>1831896.56</v>
      </c>
      <c r="K72" s="90">
        <v>1831896.56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1083828.6200000001</v>
      </c>
      <c r="H73" s="17" t="s">
        <v>24</v>
      </c>
      <c r="I73" s="91"/>
      <c r="J73" s="91">
        <v>1083828.6200000001</v>
      </c>
      <c r="K73" s="90">
        <v>1083828.6200000001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23527861.07</v>
      </c>
      <c r="H76" s="26"/>
      <c r="I76" s="94">
        <v>7814152.0100000007</v>
      </c>
      <c r="J76" s="94">
        <v>15713709.060000001</v>
      </c>
      <c r="K76" s="90">
        <v>23527861.07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23527861.07</v>
      </c>
      <c r="H77" s="14"/>
      <c r="I77" s="85">
        <v>0.33212334885654782</v>
      </c>
      <c r="J77" s="85">
        <v>0.66787665114345218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134090340.98910874</v>
      </c>
      <c r="J83" s="87">
        <v>5.827527883335528E-2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371774.60000000003</v>
      </c>
      <c r="H8" s="122"/>
      <c r="I8" s="128">
        <v>13908.06</v>
      </c>
      <c r="J8" s="128">
        <v>357866.54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3574.39</v>
      </c>
      <c r="H10" s="124" t="s">
        <v>15</v>
      </c>
      <c r="I10" s="130">
        <v>3574.39</v>
      </c>
      <c r="J10" s="130"/>
      <c r="K10" s="128">
        <v>3574.39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349189.53</v>
      </c>
      <c r="H11" s="124" t="s">
        <v>59</v>
      </c>
      <c r="I11" s="130">
        <v>10333.67</v>
      </c>
      <c r="J11" s="130">
        <v>338855.86</v>
      </c>
      <c r="K11" s="128">
        <v>349189.52999999997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19010.68</v>
      </c>
      <c r="H18" s="124" t="s">
        <v>24</v>
      </c>
      <c r="I18" s="130"/>
      <c r="J18" s="130">
        <v>19010.68</v>
      </c>
      <c r="K18" s="128">
        <v>19010.68</v>
      </c>
      <c r="L18" s="131" t="s">
        <v>260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497642</v>
      </c>
      <c r="H25" s="122"/>
      <c r="I25" s="128">
        <v>476757.69</v>
      </c>
      <c r="J25" s="128">
        <v>20884.310000000001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217053.02</v>
      </c>
      <c r="H27" s="124" t="s">
        <v>15</v>
      </c>
      <c r="I27" s="130">
        <v>217053.02</v>
      </c>
      <c r="J27" s="130"/>
      <c r="K27" s="128">
        <v>217053.02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280588.98</v>
      </c>
      <c r="H30" s="124" t="s">
        <v>59</v>
      </c>
      <c r="I30" s="130">
        <v>259704.67</v>
      </c>
      <c r="J30" s="130">
        <v>20884.310000000001</v>
      </c>
      <c r="K30" s="128">
        <v>280588.98000000004</v>
      </c>
      <c r="L30" s="131" t="s">
        <v>261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994222.25000000012</v>
      </c>
      <c r="H42" s="122"/>
      <c r="I42" s="128">
        <v>182167.72</v>
      </c>
      <c r="J42" s="128">
        <v>812054.53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455204.65</v>
      </c>
      <c r="H43" s="124" t="s">
        <v>24</v>
      </c>
      <c r="I43" s="130"/>
      <c r="J43" s="130">
        <v>455204.65</v>
      </c>
      <c r="K43" s="128">
        <v>455204.65</v>
      </c>
      <c r="L43" s="131" t="s">
        <v>262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>
        <v>91030.66</v>
      </c>
      <c r="H44" s="124" t="s">
        <v>24</v>
      </c>
      <c r="I44" s="130"/>
      <c r="J44" s="130">
        <v>91030.66</v>
      </c>
      <c r="K44" s="128">
        <v>91030.66</v>
      </c>
      <c r="L44" s="131" t="s">
        <v>263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111159.55</v>
      </c>
      <c r="H47" s="124" t="s">
        <v>15</v>
      </c>
      <c r="I47" s="130">
        <v>111159.55</v>
      </c>
      <c r="J47" s="130"/>
      <c r="K47" s="128">
        <v>111159.55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13473.85</v>
      </c>
      <c r="H49" s="124" t="s">
        <v>15</v>
      </c>
      <c r="I49" s="130">
        <v>13473.85</v>
      </c>
      <c r="J49" s="130"/>
      <c r="K49" s="128">
        <v>13473.85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30088.91</v>
      </c>
      <c r="H55" s="136" t="s">
        <v>24</v>
      </c>
      <c r="I55" s="130"/>
      <c r="J55" s="130">
        <v>30088.91</v>
      </c>
      <c r="K55" s="128">
        <v>30088.91</v>
      </c>
      <c r="L55" s="131" t="s">
        <v>264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/>
      <c r="H56" s="124"/>
      <c r="I56" s="130"/>
      <c r="J56" s="130"/>
      <c r="K56" s="128">
        <v>0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ht="30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293264.63</v>
      </c>
      <c r="H59" s="124" t="s">
        <v>59</v>
      </c>
      <c r="I59" s="130">
        <v>57534.32</v>
      </c>
      <c r="J59" s="130">
        <v>235730.31</v>
      </c>
      <c r="K59" s="128">
        <v>293264.63</v>
      </c>
      <c r="L59" s="131" t="s">
        <v>265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455009.57</v>
      </c>
      <c r="H70" s="122"/>
      <c r="I70" s="128">
        <v>244990.9</v>
      </c>
      <c r="J70" s="128">
        <v>210018.67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210018.67</v>
      </c>
      <c r="H71" s="124" t="s">
        <v>24</v>
      </c>
      <c r="I71" s="130"/>
      <c r="J71" s="130">
        <v>210018.67</v>
      </c>
      <c r="K71" s="128">
        <v>210018.67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244990.9</v>
      </c>
      <c r="H72" s="124" t="s">
        <v>15</v>
      </c>
      <c r="I72" s="130">
        <v>244990.9</v>
      </c>
      <c r="J72" s="130"/>
      <c r="K72" s="128">
        <v>244990.9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2318648.42</v>
      </c>
      <c r="H76" s="26"/>
      <c r="I76" s="94">
        <v>917824.37</v>
      </c>
      <c r="J76" s="94">
        <v>1400824.0499999998</v>
      </c>
      <c r="K76" s="90">
        <v>2318648.42</v>
      </c>
      <c r="L76" s="27"/>
    </row>
    <row r="77" spans="1:12" ht="15.75" x14ac:dyDescent="0.25">
      <c r="F77" s="83" t="s">
        <v>200</v>
      </c>
      <c r="G77" s="95">
        <v>2318648.42</v>
      </c>
      <c r="H77" s="14"/>
      <c r="I77" s="85">
        <v>0.39584456275609048</v>
      </c>
      <c r="J77" s="85">
        <v>0.60415543724390952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9820771.0600000005</v>
      </c>
      <c r="J83" s="87">
        <v>9.3457465243060048E-2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1429959.1200000003</v>
      </c>
      <c r="H8" s="10"/>
      <c r="I8" s="90">
        <v>1222766.28</v>
      </c>
      <c r="J8" s="90">
        <v>207192.84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531709.28</v>
      </c>
      <c r="H9" s="81" t="s">
        <v>59</v>
      </c>
      <c r="I9" s="91">
        <v>395207.35</v>
      </c>
      <c r="J9" s="91">
        <v>136501.93</v>
      </c>
      <c r="K9" s="90">
        <v>531709.28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8032.9</v>
      </c>
      <c r="H10" s="81" t="s">
        <v>15</v>
      </c>
      <c r="I10" s="91">
        <v>8032.9</v>
      </c>
      <c r="J10" s="91"/>
      <c r="K10" s="90">
        <v>8032.9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508373.02</v>
      </c>
      <c r="H11" s="81" t="s">
        <v>15</v>
      </c>
      <c r="I11" s="91">
        <v>508373.02</v>
      </c>
      <c r="J11" s="91"/>
      <c r="K11" s="90">
        <v>508373.02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273125.65999999997</v>
      </c>
      <c r="H13" s="81" t="s">
        <v>15</v>
      </c>
      <c r="I13" s="91">
        <v>273125.65999999997</v>
      </c>
      <c r="J13" s="91"/>
      <c r="K13" s="90">
        <v>273125.65999999997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27536.29</v>
      </c>
      <c r="H17" s="81" t="s">
        <v>24</v>
      </c>
      <c r="I17" s="91"/>
      <c r="J17" s="91">
        <v>27536.29</v>
      </c>
      <c r="K17" s="90">
        <v>27536.29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43154.62</v>
      </c>
      <c r="H18" s="81" t="s">
        <v>24</v>
      </c>
      <c r="I18" s="91"/>
      <c r="J18" s="91">
        <v>43154.62</v>
      </c>
      <c r="K18" s="90">
        <v>43154.62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38027.35</v>
      </c>
      <c r="H20" s="81" t="s">
        <v>15</v>
      </c>
      <c r="I20" s="91">
        <v>38027.35</v>
      </c>
      <c r="J20" s="91"/>
      <c r="K20" s="90">
        <v>38027.35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644650.25</v>
      </c>
      <c r="H25" s="10"/>
      <c r="I25" s="90">
        <v>598755.68999999994</v>
      </c>
      <c r="J25" s="90">
        <v>45894.559999999998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106188.78</v>
      </c>
      <c r="H28" s="81" t="s">
        <v>15</v>
      </c>
      <c r="I28" s="91">
        <v>106188.78</v>
      </c>
      <c r="J28" s="91"/>
      <c r="K28" s="90">
        <v>106188.78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122417.31</v>
      </c>
      <c r="H29" s="81" t="s">
        <v>15</v>
      </c>
      <c r="I29" s="91">
        <v>122417.31</v>
      </c>
      <c r="J29" s="91"/>
      <c r="K29" s="90">
        <v>122417.31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73676.539999999994</v>
      </c>
      <c r="H30" s="81" t="s">
        <v>15</v>
      </c>
      <c r="I30" s="91">
        <v>73676.539999999994</v>
      </c>
      <c r="J30" s="91"/>
      <c r="K30" s="90">
        <v>73676.539999999994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47271.48</v>
      </c>
      <c r="H31" s="81" t="s">
        <v>15</v>
      </c>
      <c r="I31" s="91">
        <v>47271.48</v>
      </c>
      <c r="J31" s="91"/>
      <c r="K31" s="90">
        <v>47271.48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134309.82999999999</v>
      </c>
      <c r="H32" s="17" t="s">
        <v>15</v>
      </c>
      <c r="I32" s="91">
        <v>134309.82999999999</v>
      </c>
      <c r="J32" s="91"/>
      <c r="K32" s="90">
        <v>134309.82999999999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114891.75</v>
      </c>
      <c r="H33" s="81" t="s">
        <v>15</v>
      </c>
      <c r="I33" s="91">
        <v>114891.75</v>
      </c>
      <c r="J33" s="91"/>
      <c r="K33" s="90">
        <v>114891.75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81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45894.559999999998</v>
      </c>
      <c r="H41" s="81" t="s">
        <v>24</v>
      </c>
      <c r="I41" s="91"/>
      <c r="J41" s="91">
        <v>45894.559999999998</v>
      </c>
      <c r="K41" s="90">
        <v>45894.559999999998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2926364.87</v>
      </c>
      <c r="H42" s="10"/>
      <c r="I42" s="90">
        <v>694456.9</v>
      </c>
      <c r="J42" s="90">
        <v>2231907.9700000002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1722876.87</v>
      </c>
      <c r="H43" s="81" t="s">
        <v>24</v>
      </c>
      <c r="I43" s="91"/>
      <c r="J43" s="91">
        <v>1722876.87</v>
      </c>
      <c r="K43" s="90">
        <v>1722876.87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239752.33</v>
      </c>
      <c r="H44" s="81" t="s">
        <v>24</v>
      </c>
      <c r="I44" s="91"/>
      <c r="J44" s="91">
        <v>239752.33</v>
      </c>
      <c r="K44" s="90">
        <v>239752.33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447587.9</v>
      </c>
      <c r="H47" s="81" t="s">
        <v>15</v>
      </c>
      <c r="I47" s="91">
        <v>447587.9</v>
      </c>
      <c r="J47" s="91"/>
      <c r="K47" s="90">
        <v>447587.9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132866.85999999999</v>
      </c>
      <c r="H49" s="81" t="s">
        <v>15</v>
      </c>
      <c r="I49" s="91">
        <v>132866.85999999999</v>
      </c>
      <c r="J49" s="91"/>
      <c r="K49" s="90">
        <v>132866.85999999999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37360.720000000001</v>
      </c>
      <c r="H50" s="81" t="s">
        <v>15</v>
      </c>
      <c r="I50" s="91">
        <v>37360.720000000001</v>
      </c>
      <c r="J50" s="91"/>
      <c r="K50" s="90">
        <v>37360.720000000001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75399.13</v>
      </c>
      <c r="H54" s="81" t="s">
        <v>24</v>
      </c>
      <c r="I54" s="91"/>
      <c r="J54" s="91">
        <v>75399.13</v>
      </c>
      <c r="K54" s="90">
        <v>75399.13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162816.41</v>
      </c>
      <c r="H55" s="81" t="s">
        <v>24</v>
      </c>
      <c r="I55" s="91"/>
      <c r="J55" s="91">
        <v>162816.41</v>
      </c>
      <c r="K55" s="90">
        <v>162816.41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81"/>
      <c r="I60" s="91"/>
      <c r="J60" s="91"/>
      <c r="K60" s="90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76641.42</v>
      </c>
      <c r="H61" s="81" t="s">
        <v>15</v>
      </c>
      <c r="I61" s="91">
        <v>76641.42</v>
      </c>
      <c r="J61" s="91"/>
      <c r="K61" s="90">
        <v>76641.42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12616.3</v>
      </c>
      <c r="H62" s="81" t="s">
        <v>24</v>
      </c>
      <c r="I62" s="91"/>
      <c r="J62" s="91">
        <v>12616.3</v>
      </c>
      <c r="K62" s="90">
        <v>12616.3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18446.93</v>
      </c>
      <c r="H63" s="81" t="s">
        <v>24</v>
      </c>
      <c r="I63" s="91"/>
      <c r="J63" s="91">
        <v>18446.93</v>
      </c>
      <c r="K63" s="90">
        <v>18446.93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28309.759999999998</v>
      </c>
      <c r="H70" s="10"/>
      <c r="I70" s="90">
        <v>0</v>
      </c>
      <c r="J70" s="90">
        <v>28309.759999999998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28309.759999999998</v>
      </c>
      <c r="H72" s="81" t="s">
        <v>24</v>
      </c>
      <c r="I72" s="91"/>
      <c r="J72" s="91">
        <v>28309.759999999998</v>
      </c>
      <c r="K72" s="90">
        <v>28309.759999999998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5029284</v>
      </c>
      <c r="H76" s="26"/>
      <c r="I76" s="94">
        <v>2515978.87</v>
      </c>
      <c r="J76" s="94">
        <v>2513305.13</v>
      </c>
      <c r="K76" s="90">
        <v>5029284</v>
      </c>
      <c r="L76" s="27"/>
    </row>
    <row r="77" spans="1:12" ht="15.75" x14ac:dyDescent="0.25">
      <c r="F77" s="83" t="s">
        <v>200</v>
      </c>
      <c r="G77" s="95">
        <v>5029284</v>
      </c>
      <c r="H77" s="14"/>
      <c r="I77" s="85">
        <v>0.50026581716204532</v>
      </c>
      <c r="J77" s="85">
        <v>0.49973418283795462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31136462</v>
      </c>
      <c r="J83" s="87">
        <v>8.0804905515597755E-2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4972848.55</v>
      </c>
      <c r="H8" s="10"/>
      <c r="I8" s="90">
        <v>2211440.4700000002</v>
      </c>
      <c r="J8" s="90">
        <v>2761408.08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41251.79</v>
      </c>
      <c r="H10" s="17" t="s">
        <v>15</v>
      </c>
      <c r="I10" s="91">
        <v>41251.79</v>
      </c>
      <c r="J10" s="91"/>
      <c r="K10" s="90">
        <v>41251.79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887580.11</v>
      </c>
      <c r="H11" s="17" t="s">
        <v>15</v>
      </c>
      <c r="I11" s="91">
        <v>887580.11</v>
      </c>
      <c r="J11" s="91"/>
      <c r="K11" s="90">
        <v>887580.11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295798.58</v>
      </c>
      <c r="H13" s="17" t="s">
        <v>15</v>
      </c>
      <c r="I13" s="91">
        <v>295798.58</v>
      </c>
      <c r="J13" s="91"/>
      <c r="K13" s="90">
        <v>295798.58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2352278.1800000002</v>
      </c>
      <c r="H14" s="17" t="s">
        <v>24</v>
      </c>
      <c r="I14" s="91"/>
      <c r="J14" s="91">
        <v>2352278.1800000002</v>
      </c>
      <c r="K14" s="90">
        <v>2352278.1800000002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409743.32</v>
      </c>
      <c r="H15" s="17" t="s">
        <v>15</v>
      </c>
      <c r="I15" s="91">
        <v>409743.32</v>
      </c>
      <c r="J15" s="91"/>
      <c r="K15" s="90">
        <v>409743.32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409129.9</v>
      </c>
      <c r="H18" s="17" t="s">
        <v>24</v>
      </c>
      <c r="I18" s="91"/>
      <c r="J18" s="91">
        <v>409129.9</v>
      </c>
      <c r="K18" s="90">
        <v>409129.9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264460.75</v>
      </c>
      <c r="H19" s="17" t="s">
        <v>15</v>
      </c>
      <c r="I19" s="92">
        <v>264460.75</v>
      </c>
      <c r="J19" s="92"/>
      <c r="K19" s="90">
        <v>264460.75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312605.92000000004</v>
      </c>
      <c r="H20" s="17" t="s">
        <v>15</v>
      </c>
      <c r="I20" s="91">
        <v>312605.92</v>
      </c>
      <c r="J20" s="91"/>
      <c r="K20" s="90">
        <v>312605.92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2641537.2199999997</v>
      </c>
      <c r="H25" s="10"/>
      <c r="I25" s="90">
        <v>2211153.79</v>
      </c>
      <c r="J25" s="90">
        <v>430383.43000000005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1173318.8400000001</v>
      </c>
      <c r="H28" s="17" t="s">
        <v>15</v>
      </c>
      <c r="I28" s="91">
        <v>1173318.8400000001</v>
      </c>
      <c r="J28" s="91"/>
      <c r="K28" s="90">
        <v>1173318.8400000001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1397831.54</v>
      </c>
      <c r="H30" s="17" t="s">
        <v>59</v>
      </c>
      <c r="I30" s="91">
        <v>1037834.95</v>
      </c>
      <c r="J30" s="91">
        <v>359996.59</v>
      </c>
      <c r="K30" s="90">
        <v>1397831.54</v>
      </c>
      <c r="L30" s="18" t="s">
        <v>266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70386.84</v>
      </c>
      <c r="H40" s="17" t="s">
        <v>24</v>
      </c>
      <c r="I40" s="91"/>
      <c r="J40" s="91">
        <v>70386.84</v>
      </c>
      <c r="K40" s="90">
        <v>70386.84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12611675.020000001</v>
      </c>
      <c r="H42" s="10"/>
      <c r="I42" s="90">
        <v>2953390.7100000004</v>
      </c>
      <c r="J42" s="90">
        <v>9658284.3100000005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2029815.45</v>
      </c>
      <c r="H43" s="17" t="s">
        <v>24</v>
      </c>
      <c r="I43" s="91"/>
      <c r="J43" s="91">
        <v>2029815.45</v>
      </c>
      <c r="K43" s="90">
        <v>2029815.45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2184690.1800000002</v>
      </c>
      <c r="H44" s="17" t="s">
        <v>59</v>
      </c>
      <c r="I44" s="91">
        <v>1050958.08</v>
      </c>
      <c r="J44" s="91">
        <v>1133732.1000000001</v>
      </c>
      <c r="K44" s="90">
        <v>2184690.1800000002</v>
      </c>
      <c r="L44" s="18" t="s">
        <v>267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1947634.61</v>
      </c>
      <c r="H46" s="17" t="s">
        <v>24</v>
      </c>
      <c r="I46" s="91"/>
      <c r="J46" s="91">
        <v>1947634.61</v>
      </c>
      <c r="K46" s="90">
        <v>1947634.61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1262052.1200000001</v>
      </c>
      <c r="H47" s="17" t="s">
        <v>15</v>
      </c>
      <c r="I47" s="91">
        <v>1262052.1200000001</v>
      </c>
      <c r="J47" s="91"/>
      <c r="K47" s="90">
        <v>1262052.1200000001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568421.29</v>
      </c>
      <c r="H49" s="17" t="s">
        <v>15</v>
      </c>
      <c r="I49" s="91">
        <v>568421.29</v>
      </c>
      <c r="J49" s="91"/>
      <c r="K49" s="90">
        <v>568421.29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168163.66</v>
      </c>
      <c r="H50" s="17" t="s">
        <v>24</v>
      </c>
      <c r="I50" s="91"/>
      <c r="J50" s="91">
        <v>168163.66</v>
      </c>
      <c r="K50" s="90">
        <v>168163.66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57887.79</v>
      </c>
      <c r="H53" s="17" t="s">
        <v>24</v>
      </c>
      <c r="I53" s="91"/>
      <c r="J53" s="91">
        <v>57887.79</v>
      </c>
      <c r="K53" s="90">
        <v>57887.79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101227.94</v>
      </c>
      <c r="H54" s="17" t="s">
        <v>24</v>
      </c>
      <c r="I54" s="91"/>
      <c r="J54" s="91">
        <v>101227.94</v>
      </c>
      <c r="K54" s="90">
        <v>101227.94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857813.66</v>
      </c>
      <c r="H55" s="17" t="s">
        <v>24</v>
      </c>
      <c r="I55" s="91"/>
      <c r="J55" s="91">
        <v>857813.66</v>
      </c>
      <c r="K55" s="90">
        <v>857813.66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640047.68999999994</v>
      </c>
      <c r="H56" s="17" t="s">
        <v>24</v>
      </c>
      <c r="I56" s="91"/>
      <c r="J56" s="91">
        <v>640047.68999999994</v>
      </c>
      <c r="K56" s="90">
        <v>640047.68999999994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90159.66</v>
      </c>
      <c r="H58" s="17" t="s">
        <v>24</v>
      </c>
      <c r="I58" s="91"/>
      <c r="J58" s="91">
        <v>90159.66</v>
      </c>
      <c r="K58" s="90">
        <v>90159.66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2631801.75</v>
      </c>
      <c r="H59" s="17" t="s">
        <v>24</v>
      </c>
      <c r="I59" s="91"/>
      <c r="J59" s="91">
        <v>2631801.75</v>
      </c>
      <c r="K59" s="90">
        <v>2631801.75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71959.22</v>
      </c>
      <c r="H60" s="17" t="s">
        <v>15</v>
      </c>
      <c r="I60" s="91">
        <v>71959.22</v>
      </c>
      <c r="J60" s="91"/>
      <c r="K60" s="90">
        <v>71959.22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261420.88</v>
      </c>
      <c r="H66" s="10"/>
      <c r="I66" s="90">
        <v>261420.88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261420.88</v>
      </c>
      <c r="H67" s="17" t="s">
        <v>15</v>
      </c>
      <c r="I67" s="91">
        <v>261420.88</v>
      </c>
      <c r="J67" s="91"/>
      <c r="K67" s="90">
        <v>261420.88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2030576.66</v>
      </c>
      <c r="H70" s="10"/>
      <c r="I70" s="90">
        <v>2030576.66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1449244.19</v>
      </c>
      <c r="H72" s="17" t="s">
        <v>15</v>
      </c>
      <c r="I72" s="91">
        <v>1449244.19</v>
      </c>
      <c r="J72" s="91"/>
      <c r="K72" s="90">
        <v>1449244.19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581332.47</v>
      </c>
      <c r="H73" s="17" t="s">
        <v>15</v>
      </c>
      <c r="I73" s="91">
        <v>581332.47</v>
      </c>
      <c r="J73" s="91"/>
      <c r="K73" s="90">
        <v>581332.47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22518058.329999998</v>
      </c>
      <c r="H76" s="26"/>
      <c r="I76" s="94">
        <v>9667982.5099999998</v>
      </c>
      <c r="J76" s="94">
        <v>12850075.82</v>
      </c>
      <c r="K76" s="90">
        <v>22518058.329999998</v>
      </c>
      <c r="L76" s="27"/>
    </row>
    <row r="77" spans="1:12" ht="15.75" x14ac:dyDescent="0.25">
      <c r="F77" s="83" t="s">
        <v>200</v>
      </c>
      <c r="G77" s="95">
        <v>22518058.329999998</v>
      </c>
      <c r="H77" s="14"/>
      <c r="I77" s="85">
        <v>0.42934352368737294</v>
      </c>
      <c r="J77" s="85">
        <v>0.57065647631262717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112811980.69456637</v>
      </c>
      <c r="J83" s="87">
        <v>8.5699962455013087E-2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1246625</v>
      </c>
      <c r="H8" s="10"/>
      <c r="I8" s="90">
        <v>1246625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28485.420000000006</v>
      </c>
      <c r="H10" s="17" t="s">
        <v>15</v>
      </c>
      <c r="I10" s="91">
        <v>28485.42</v>
      </c>
      <c r="J10" s="91"/>
      <c r="K10" s="90">
        <v>28485.42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565913.29999999993</v>
      </c>
      <c r="H11" s="17" t="s">
        <v>15</v>
      </c>
      <c r="I11" s="91">
        <v>565913.30000000005</v>
      </c>
      <c r="J11" s="91"/>
      <c r="K11" s="90">
        <v>565913.30000000005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144522.16</v>
      </c>
      <c r="H12" s="17" t="s">
        <v>15</v>
      </c>
      <c r="I12" s="91">
        <v>144522.16</v>
      </c>
      <c r="J12" s="91"/>
      <c r="K12" s="90">
        <v>144522.16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461178.62000000005</v>
      </c>
      <c r="H13" s="17" t="s">
        <v>15</v>
      </c>
      <c r="I13" s="91">
        <v>461178.62</v>
      </c>
      <c r="J13" s="91"/>
      <c r="K13" s="90">
        <v>461178.62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46525.5</v>
      </c>
      <c r="H20" s="17" t="s">
        <v>15</v>
      </c>
      <c r="I20" s="91">
        <v>46525.5</v>
      </c>
      <c r="J20" s="91"/>
      <c r="K20" s="90">
        <v>46525.5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2102372.9999999995</v>
      </c>
      <c r="H25" s="10"/>
      <c r="I25" s="90">
        <v>1187524.19</v>
      </c>
      <c r="J25" s="90">
        <v>914848.80999999994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>
        <v>0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159739.03</v>
      </c>
      <c r="H28" s="17" t="s">
        <v>15</v>
      </c>
      <c r="I28" s="91">
        <v>159739.03</v>
      </c>
      <c r="J28" s="91"/>
      <c r="K28" s="90">
        <v>159739.03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195321.41999999998</v>
      </c>
      <c r="H29" s="17" t="s">
        <v>15</v>
      </c>
      <c r="I29" s="91">
        <v>195321.41999999998</v>
      </c>
      <c r="J29" s="91"/>
      <c r="K29" s="90">
        <v>195321.41999999998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334121.03999999998</v>
      </c>
      <c r="H30" s="17" t="s">
        <v>59</v>
      </c>
      <c r="I30" s="91">
        <v>131062.79999999999</v>
      </c>
      <c r="J30" s="91">
        <v>203058.24</v>
      </c>
      <c r="K30" s="90">
        <v>334121.03999999998</v>
      </c>
      <c r="L30" s="18" t="s">
        <v>268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192891.47</v>
      </c>
      <c r="H31" s="17" t="s">
        <v>15</v>
      </c>
      <c r="I31" s="91">
        <v>192891.47</v>
      </c>
      <c r="J31" s="91"/>
      <c r="K31" s="90">
        <v>192891.47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370257.61</v>
      </c>
      <c r="H32" s="17" t="s">
        <v>24</v>
      </c>
      <c r="I32" s="91"/>
      <c r="J32" s="91">
        <v>370257.61</v>
      </c>
      <c r="K32" s="90">
        <v>370257.61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132925.49</v>
      </c>
      <c r="H33" s="17" t="s">
        <v>24</v>
      </c>
      <c r="I33" s="91"/>
      <c r="J33" s="91">
        <v>132925.49</v>
      </c>
      <c r="K33" s="90">
        <v>132925.49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128211.23</v>
      </c>
      <c r="H34" s="17" t="s">
        <v>15</v>
      </c>
      <c r="I34" s="91">
        <v>128211.23</v>
      </c>
      <c r="J34" s="91">
        <v>0</v>
      </c>
      <c r="K34" s="90">
        <v>128211.23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380298.23999999999</v>
      </c>
      <c r="H35" s="17" t="s">
        <v>15</v>
      </c>
      <c r="I35" s="91">
        <v>380298.23999999999</v>
      </c>
      <c r="J35" s="91"/>
      <c r="K35" s="90">
        <v>380298.23999999999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81456.460000000006</v>
      </c>
      <c r="H40" s="17" t="s">
        <v>24</v>
      </c>
      <c r="I40" s="91"/>
      <c r="J40" s="91">
        <v>81456.460000000006</v>
      </c>
      <c r="K40" s="90">
        <v>81456.460000000006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127151.01</v>
      </c>
      <c r="H41" s="17" t="s">
        <v>24</v>
      </c>
      <c r="I41" s="91"/>
      <c r="J41" s="91">
        <v>127151.01</v>
      </c>
      <c r="K41" s="90">
        <v>127151.01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3748630.9999999995</v>
      </c>
      <c r="H42" s="10"/>
      <c r="I42" s="90">
        <v>1186242.55</v>
      </c>
      <c r="J42" s="90">
        <v>2562388.4500000002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77045.44000000009</v>
      </c>
      <c r="H43" s="17" t="s">
        <v>24</v>
      </c>
      <c r="I43" s="91"/>
      <c r="J43" s="91">
        <v>77045.44000000009</v>
      </c>
      <c r="K43" s="90">
        <v>77045.44000000009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1377638.98</v>
      </c>
      <c r="H44" s="17" t="s">
        <v>24</v>
      </c>
      <c r="I44" s="91"/>
      <c r="J44" s="91">
        <v>1377638.98</v>
      </c>
      <c r="K44" s="90">
        <v>1377638.98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911470.71</v>
      </c>
      <c r="H47" s="17" t="s">
        <v>59</v>
      </c>
      <c r="I47" s="91">
        <v>881875.55999999994</v>
      </c>
      <c r="J47" s="91">
        <v>29595.15</v>
      </c>
      <c r="K47" s="90">
        <v>911470.71</v>
      </c>
      <c r="L47" s="18" t="s">
        <v>269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169401.66999999998</v>
      </c>
      <c r="H49" s="17" t="s">
        <v>15</v>
      </c>
      <c r="I49" s="91">
        <v>169401.66999999998</v>
      </c>
      <c r="J49" s="91"/>
      <c r="K49" s="90">
        <v>169401.66999999998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250526.30000000002</v>
      </c>
      <c r="H54" s="17" t="s">
        <v>24</v>
      </c>
      <c r="I54" s="91"/>
      <c r="J54" s="91">
        <v>250526.30000000002</v>
      </c>
      <c r="K54" s="90">
        <v>250526.30000000002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644880.80000000005</v>
      </c>
      <c r="H55" s="17" t="s">
        <v>24</v>
      </c>
      <c r="I55" s="91"/>
      <c r="J55" s="91">
        <v>644880.80000000005</v>
      </c>
      <c r="K55" s="90">
        <v>644880.80000000005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182701.78000000006</v>
      </c>
      <c r="H57" s="17" t="s">
        <v>24</v>
      </c>
      <c r="I57" s="91"/>
      <c r="J57" s="91">
        <v>182701.78000000006</v>
      </c>
      <c r="K57" s="90">
        <v>182701.78000000006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134965.32</v>
      </c>
      <c r="H61" s="17" t="s">
        <v>15</v>
      </c>
      <c r="I61" s="91">
        <v>134965.32</v>
      </c>
      <c r="J61" s="91"/>
      <c r="K61" s="90">
        <v>134965.32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372075</v>
      </c>
      <c r="H70" s="10"/>
      <c r="I70" s="90">
        <v>0</v>
      </c>
      <c r="J70" s="90">
        <v>372075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372075</v>
      </c>
      <c r="H73" s="17" t="s">
        <v>24</v>
      </c>
      <c r="I73" s="91"/>
      <c r="J73" s="91">
        <v>372075</v>
      </c>
      <c r="K73" s="90">
        <v>372075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7469703.9999999991</v>
      </c>
      <c r="H76" s="26"/>
      <c r="I76" s="94">
        <v>3620391.74</v>
      </c>
      <c r="J76" s="94">
        <v>3849312.2600000002</v>
      </c>
      <c r="K76" s="90">
        <v>7469704</v>
      </c>
      <c r="L76" s="27"/>
    </row>
    <row r="77" spans="1:12" ht="15.75" x14ac:dyDescent="0.25">
      <c r="F77" s="83" t="s">
        <v>200</v>
      </c>
      <c r="G77" s="95">
        <v>7469704</v>
      </c>
      <c r="H77" s="14"/>
      <c r="I77" s="85">
        <v>0.48467673417848961</v>
      </c>
      <c r="J77" s="85">
        <v>0.51532326582151056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81460402.587279677</v>
      </c>
      <c r="J83" s="87">
        <v>4.4443577799913023E-2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1528779.23</v>
      </c>
      <c r="H8" s="10"/>
      <c r="I8" s="90">
        <v>945313.52</v>
      </c>
      <c r="J8" s="90">
        <v>583465.71000000008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5966.15</v>
      </c>
      <c r="H10" s="17" t="s">
        <v>15</v>
      </c>
      <c r="I10" s="91">
        <v>5966.15</v>
      </c>
      <c r="J10" s="91"/>
      <c r="K10" s="90">
        <v>5966.15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418103.29</v>
      </c>
      <c r="H11" s="17" t="s">
        <v>15</v>
      </c>
      <c r="I11" s="91">
        <v>418103.29</v>
      </c>
      <c r="J11" s="91"/>
      <c r="K11" s="90">
        <v>418103.29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868740.12</v>
      </c>
      <c r="H13" s="17" t="s">
        <v>59</v>
      </c>
      <c r="I13" s="91">
        <v>521244.08</v>
      </c>
      <c r="J13" s="91">
        <v>347496.04</v>
      </c>
      <c r="K13" s="90">
        <v>868740.12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206070.69</v>
      </c>
      <c r="H18" s="17" t="s">
        <v>24</v>
      </c>
      <c r="I18" s="91"/>
      <c r="J18" s="91">
        <v>206070.69</v>
      </c>
      <c r="K18" s="90">
        <v>206070.69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28639.05</v>
      </c>
      <c r="H20" s="17" t="s">
        <v>24</v>
      </c>
      <c r="I20" s="91"/>
      <c r="J20" s="91">
        <v>28639.05</v>
      </c>
      <c r="K20" s="90">
        <v>28639.05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1259.93</v>
      </c>
      <c r="H21" s="17" t="s">
        <v>24</v>
      </c>
      <c r="I21" s="91"/>
      <c r="J21" s="91">
        <v>1259.93</v>
      </c>
      <c r="K21" s="90">
        <v>1259.93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606824.26</v>
      </c>
      <c r="H25" s="10"/>
      <c r="I25" s="90">
        <v>257030.25</v>
      </c>
      <c r="J25" s="90">
        <v>349794.00999999995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56828.45</v>
      </c>
      <c r="H26" s="17"/>
      <c r="I26" s="91">
        <v>14734.42</v>
      </c>
      <c r="J26" s="91">
        <v>42094.03</v>
      </c>
      <c r="K26" s="90">
        <v>56828.45</v>
      </c>
      <c r="L26" s="18" t="s">
        <v>367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77663.259999999995</v>
      </c>
      <c r="H28" s="17" t="s">
        <v>59</v>
      </c>
      <c r="I28" s="91">
        <v>58247.44</v>
      </c>
      <c r="J28" s="91">
        <v>19415.82</v>
      </c>
      <c r="K28" s="90">
        <v>77663.260000000009</v>
      </c>
      <c r="L28" s="18" t="s">
        <v>368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78178.89</v>
      </c>
      <c r="H30" s="17" t="s">
        <v>59</v>
      </c>
      <c r="I30" s="91">
        <v>66452.05</v>
      </c>
      <c r="J30" s="91">
        <v>11726.84</v>
      </c>
      <c r="K30" s="90">
        <v>78178.89</v>
      </c>
      <c r="L30" s="18" t="s">
        <v>369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106564.08</v>
      </c>
      <c r="H31" s="17" t="s">
        <v>59</v>
      </c>
      <c r="I31" s="91">
        <v>69266.649999999994</v>
      </c>
      <c r="J31" s="91">
        <v>37297.43</v>
      </c>
      <c r="K31" s="90">
        <v>106564.07999999999</v>
      </c>
      <c r="L31" s="18" t="s">
        <v>370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103000.29999999999</v>
      </c>
      <c r="H32" s="17" t="s">
        <v>24</v>
      </c>
      <c r="I32" s="91"/>
      <c r="J32" s="91">
        <v>103000.3</v>
      </c>
      <c r="K32" s="90">
        <v>103000.3</v>
      </c>
      <c r="L32" s="18" t="s">
        <v>371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33811.86</v>
      </c>
      <c r="H33" s="17" t="s">
        <v>24</v>
      </c>
      <c r="I33" s="91"/>
      <c r="J33" s="91">
        <v>33811.86</v>
      </c>
      <c r="K33" s="90">
        <v>33811.86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74353.37</v>
      </c>
      <c r="H35" s="17" t="s">
        <v>59</v>
      </c>
      <c r="I35" s="91">
        <v>48329.69</v>
      </c>
      <c r="J35" s="91">
        <v>26023.68</v>
      </c>
      <c r="K35" s="90">
        <v>74353.37</v>
      </c>
      <c r="L35" s="18" t="s">
        <v>372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76424.05</v>
      </c>
      <c r="H40" s="17" t="s">
        <v>24</v>
      </c>
      <c r="I40" s="91"/>
      <c r="J40" s="91">
        <v>76424.05</v>
      </c>
      <c r="K40" s="90">
        <v>76424.05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 t="s">
        <v>24</v>
      </c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1913004.2099999997</v>
      </c>
      <c r="H42" s="10"/>
      <c r="I42" s="90">
        <v>690307.12</v>
      </c>
      <c r="J42" s="90">
        <v>1222697.0899999999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927860.01</v>
      </c>
      <c r="H44" s="17" t="s">
        <v>59</v>
      </c>
      <c r="I44" s="91">
        <v>139179</v>
      </c>
      <c r="J44" s="91">
        <v>788681.01</v>
      </c>
      <c r="K44" s="90">
        <v>927860.01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160505.18</v>
      </c>
      <c r="H45" s="17" t="s">
        <v>24</v>
      </c>
      <c r="I45" s="91"/>
      <c r="J45" s="91">
        <v>160505.18</v>
      </c>
      <c r="K45" s="90">
        <v>160505.18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389042.2</v>
      </c>
      <c r="H47" s="17" t="s">
        <v>15</v>
      </c>
      <c r="I47" s="91">
        <v>389042.2</v>
      </c>
      <c r="J47" s="91"/>
      <c r="K47" s="90">
        <v>389042.2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162085.92000000001</v>
      </c>
      <c r="H49" s="17" t="s">
        <v>15</v>
      </c>
      <c r="I49" s="91">
        <v>162085.92000000001</v>
      </c>
      <c r="J49" s="91"/>
      <c r="K49" s="90">
        <v>162085.92000000001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85321.68</v>
      </c>
      <c r="H54" s="17" t="s">
        <v>24</v>
      </c>
      <c r="I54" s="91"/>
      <c r="J54" s="91">
        <v>85321.68</v>
      </c>
      <c r="K54" s="90">
        <v>85321.68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188189.22</v>
      </c>
      <c r="H62" s="17" t="s">
        <v>24</v>
      </c>
      <c r="I62" s="91"/>
      <c r="J62" s="91">
        <v>188189.22</v>
      </c>
      <c r="K62" s="90">
        <v>188189.22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556571.47</v>
      </c>
      <c r="H70" s="10"/>
      <c r="I70" s="90">
        <v>0</v>
      </c>
      <c r="J70" s="90">
        <v>556571.47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382485.3</v>
      </c>
      <c r="H72" s="17" t="s">
        <v>24</v>
      </c>
      <c r="I72" s="91"/>
      <c r="J72" s="91">
        <v>382485.3</v>
      </c>
      <c r="K72" s="90">
        <v>382485.3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174086.17</v>
      </c>
      <c r="H73" s="17" t="s">
        <v>24</v>
      </c>
      <c r="I73" s="91"/>
      <c r="J73" s="91">
        <v>174086.17</v>
      </c>
      <c r="K73" s="90">
        <v>174086.17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4605179.17</v>
      </c>
      <c r="H76" s="26"/>
      <c r="I76" s="94">
        <v>1892650.8900000001</v>
      </c>
      <c r="J76" s="94">
        <v>2712528.2799999993</v>
      </c>
      <c r="K76" s="90">
        <v>4605179.17</v>
      </c>
      <c r="L76" s="27"/>
    </row>
    <row r="77" spans="1:12" ht="15.75" x14ac:dyDescent="0.25">
      <c r="F77" s="83" t="s">
        <v>200</v>
      </c>
      <c r="G77" s="95">
        <v>4605179.1700000009</v>
      </c>
      <c r="H77" s="14"/>
      <c r="I77" s="85">
        <v>0.41098311708032853</v>
      </c>
      <c r="J77" s="85">
        <v>0.58901688291967136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18891243.32</v>
      </c>
      <c r="J83" s="87">
        <v>0.10018667686082189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1884105.82</v>
      </c>
      <c r="H8" s="10"/>
      <c r="I8" s="90">
        <v>993981.6100000001</v>
      </c>
      <c r="J8" s="90">
        <v>890124.21000000008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6725.81</v>
      </c>
      <c r="H10" s="17" t="s">
        <v>15</v>
      </c>
      <c r="I10" s="91">
        <v>6725.81</v>
      </c>
      <c r="J10" s="91"/>
      <c r="K10" s="90">
        <v>6725.81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568034.88</v>
      </c>
      <c r="H11" s="17" t="s">
        <v>15</v>
      </c>
      <c r="I11" s="91">
        <v>568034.88</v>
      </c>
      <c r="J11" s="91"/>
      <c r="K11" s="90">
        <v>568034.88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573626.68000000005</v>
      </c>
      <c r="H13" s="17" t="s">
        <v>59</v>
      </c>
      <c r="I13" s="91">
        <v>346439.39</v>
      </c>
      <c r="J13" s="91">
        <v>227187.29</v>
      </c>
      <c r="K13" s="90">
        <v>573626.68000000005</v>
      </c>
      <c r="L13" s="18" t="s">
        <v>270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286241.27</v>
      </c>
      <c r="H14" s="17" t="s">
        <v>24</v>
      </c>
      <c r="I14" s="91"/>
      <c r="J14" s="91">
        <v>286241.27</v>
      </c>
      <c r="K14" s="90">
        <v>286241.27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370048.76</v>
      </c>
      <c r="H18" s="17" t="s">
        <v>24</v>
      </c>
      <c r="I18" s="91"/>
      <c r="J18" s="91">
        <v>370048.76</v>
      </c>
      <c r="K18" s="90">
        <v>370048.76</v>
      </c>
      <c r="L18" s="18" t="s">
        <v>271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41976.43</v>
      </c>
      <c r="H19" s="17" t="s">
        <v>15</v>
      </c>
      <c r="I19" s="92">
        <v>41976.43</v>
      </c>
      <c r="J19" s="92"/>
      <c r="K19" s="90">
        <v>41976.43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30805.1</v>
      </c>
      <c r="H20" s="17" t="s">
        <v>15</v>
      </c>
      <c r="I20" s="91">
        <v>30805.1</v>
      </c>
      <c r="J20" s="91"/>
      <c r="K20" s="90">
        <v>30805.1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6646.89</v>
      </c>
      <c r="H21" s="17" t="s">
        <v>24</v>
      </c>
      <c r="I21" s="91"/>
      <c r="J21" s="91">
        <v>6646.89</v>
      </c>
      <c r="K21" s="90">
        <v>6646.89</v>
      </c>
      <c r="L21" s="18" t="s">
        <v>272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1062713.03</v>
      </c>
      <c r="H25" s="10"/>
      <c r="I25" s="90">
        <v>776686.12</v>
      </c>
      <c r="J25" s="90">
        <v>286026.90999999997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743473.62</v>
      </c>
      <c r="H30" s="17" t="s">
        <v>59</v>
      </c>
      <c r="I30" s="91">
        <v>488678.35</v>
      </c>
      <c r="J30" s="91">
        <v>254795.27</v>
      </c>
      <c r="K30" s="90">
        <v>743473.62</v>
      </c>
      <c r="L30" s="18" t="s">
        <v>273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288007.77</v>
      </c>
      <c r="H31" s="17" t="s">
        <v>15</v>
      </c>
      <c r="I31" s="91">
        <v>288007.77</v>
      </c>
      <c r="J31" s="91"/>
      <c r="K31" s="90">
        <v>288007.77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31231.64</v>
      </c>
      <c r="H40" s="17" t="s">
        <v>24</v>
      </c>
      <c r="I40" s="91"/>
      <c r="J40" s="91">
        <v>31231.64</v>
      </c>
      <c r="K40" s="90">
        <v>31231.64</v>
      </c>
      <c r="L40" s="18" t="s">
        <v>274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2645236.0800000005</v>
      </c>
      <c r="H42" s="10"/>
      <c r="I42" s="90">
        <v>587411.65</v>
      </c>
      <c r="J42" s="90">
        <v>2057824.4300000002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981810.99</v>
      </c>
      <c r="H43" s="17" t="s">
        <v>24</v>
      </c>
      <c r="I43" s="91"/>
      <c r="J43" s="91">
        <v>981810.99</v>
      </c>
      <c r="K43" s="90">
        <v>981810.99</v>
      </c>
      <c r="L43" s="18" t="s">
        <v>275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476074.69</v>
      </c>
      <c r="H47" s="17" t="s">
        <v>15</v>
      </c>
      <c r="I47" s="91">
        <v>476074.69</v>
      </c>
      <c r="J47" s="91"/>
      <c r="K47" s="90">
        <v>476074.69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77626.7</v>
      </c>
      <c r="H49" s="17" t="s">
        <v>15</v>
      </c>
      <c r="I49" s="91">
        <v>77626.7</v>
      </c>
      <c r="J49" s="91"/>
      <c r="K49" s="90">
        <v>77626.7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25579.599999999999</v>
      </c>
      <c r="H54" s="17" t="s">
        <v>24</v>
      </c>
      <c r="I54" s="91"/>
      <c r="J54" s="91">
        <v>25579.599999999999</v>
      </c>
      <c r="K54" s="90">
        <v>25579.599999999999</v>
      </c>
      <c r="L54" s="18" t="s">
        <v>276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129719.78</v>
      </c>
      <c r="H55" s="17" t="s">
        <v>24</v>
      </c>
      <c r="I55" s="91"/>
      <c r="J55" s="91">
        <v>129719.78</v>
      </c>
      <c r="K55" s="90">
        <v>129719.78</v>
      </c>
      <c r="L55" s="18" t="s">
        <v>277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202137.79</v>
      </c>
      <c r="H56" s="17" t="s">
        <v>24</v>
      </c>
      <c r="I56" s="91"/>
      <c r="J56" s="91">
        <v>202137.79</v>
      </c>
      <c r="K56" s="90">
        <v>202137.79</v>
      </c>
      <c r="L56" s="18" t="s">
        <v>278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7129.62</v>
      </c>
      <c r="H57" s="17" t="s">
        <v>24</v>
      </c>
      <c r="I57" s="91"/>
      <c r="J57" s="91">
        <v>7129.62</v>
      </c>
      <c r="K57" s="90">
        <v>7129.62</v>
      </c>
      <c r="L57" s="18" t="s">
        <v>279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707048.42</v>
      </c>
      <c r="H59" s="17" t="s">
        <v>24</v>
      </c>
      <c r="I59" s="91"/>
      <c r="J59" s="91">
        <v>707048.42</v>
      </c>
      <c r="K59" s="90">
        <v>707048.42</v>
      </c>
      <c r="L59" s="18" t="s">
        <v>280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864.74</v>
      </c>
      <c r="H60" s="17" t="s">
        <v>24</v>
      </c>
      <c r="I60" s="91"/>
      <c r="J60" s="91">
        <v>864.74</v>
      </c>
      <c r="K60" s="90">
        <v>864.74</v>
      </c>
      <c r="L60" s="18" t="s">
        <v>281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33710.26</v>
      </c>
      <c r="H61" s="17" t="s">
        <v>15</v>
      </c>
      <c r="I61" s="91">
        <v>33710.26</v>
      </c>
      <c r="J61" s="91"/>
      <c r="K61" s="90">
        <v>33710.26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2981.97</v>
      </c>
      <c r="H62" s="17" t="s">
        <v>24</v>
      </c>
      <c r="I62" s="91"/>
      <c r="J62" s="91">
        <v>2981.97</v>
      </c>
      <c r="K62" s="90">
        <v>2981.97</v>
      </c>
      <c r="L62" s="18" t="s">
        <v>282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551.52</v>
      </c>
      <c r="H63" s="17" t="s">
        <v>24</v>
      </c>
      <c r="I63" s="91"/>
      <c r="J63" s="91">
        <v>551.52</v>
      </c>
      <c r="K63" s="90">
        <v>551.52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559569.81000000006</v>
      </c>
      <c r="H70" s="10"/>
      <c r="I70" s="90">
        <v>186935.13</v>
      </c>
      <c r="J70" s="90">
        <v>372634.68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286772.81</v>
      </c>
      <c r="H72" s="17" t="s">
        <v>59</v>
      </c>
      <c r="I72" s="91">
        <v>186935.13</v>
      </c>
      <c r="J72" s="91">
        <v>99837.68</v>
      </c>
      <c r="K72" s="90">
        <v>286772.81</v>
      </c>
      <c r="L72" s="80" t="s">
        <v>283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272797</v>
      </c>
      <c r="H73" s="17" t="s">
        <v>24</v>
      </c>
      <c r="I73" s="91"/>
      <c r="J73" s="91">
        <v>272797</v>
      </c>
      <c r="K73" s="90">
        <v>272797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6151624.7400000002</v>
      </c>
      <c r="H76" s="26"/>
      <c r="I76" s="94">
        <v>2545014.5099999998</v>
      </c>
      <c r="J76" s="94">
        <v>3606610.2300000004</v>
      </c>
      <c r="K76" s="90">
        <v>6151624.7400000002</v>
      </c>
      <c r="L76" s="27"/>
    </row>
    <row r="77" spans="1:12" ht="15.75" x14ac:dyDescent="0.25">
      <c r="F77" s="83" t="s">
        <v>200</v>
      </c>
      <c r="G77" s="95">
        <v>6151624.7400000002</v>
      </c>
      <c r="H77" s="14"/>
      <c r="I77" s="85">
        <v>0.41371420032360423</v>
      </c>
      <c r="J77" s="85">
        <v>0.58628579967639582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23623513.880000006</v>
      </c>
      <c r="J83" s="87">
        <v>0.10773225875404778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2595577.52</v>
      </c>
      <c r="H8" s="10"/>
      <c r="I8" s="90">
        <v>1829347.557</v>
      </c>
      <c r="J8" s="90">
        <v>766229.96299999987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31200.65</v>
      </c>
      <c r="H10" s="17" t="s">
        <v>15</v>
      </c>
      <c r="I10" s="91">
        <v>31200.65</v>
      </c>
      <c r="J10" s="91"/>
      <c r="K10" s="90">
        <v>31200.65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538043</v>
      </c>
      <c r="H11" s="17" t="s">
        <v>59</v>
      </c>
      <c r="I11" s="91">
        <v>523778.91</v>
      </c>
      <c r="J11" s="91">
        <v>14264.09</v>
      </c>
      <c r="K11" s="90">
        <v>538043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1031656.38</v>
      </c>
      <c r="H13" s="17" t="s">
        <v>59</v>
      </c>
      <c r="I13" s="91">
        <v>928490.74199999997</v>
      </c>
      <c r="J13" s="91">
        <v>103165.63800000001</v>
      </c>
      <c r="K13" s="90">
        <v>1031656.38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182557.55</v>
      </c>
      <c r="H14" s="17" t="s">
        <v>59</v>
      </c>
      <c r="I14" s="91">
        <v>18255.755000000001</v>
      </c>
      <c r="J14" s="91">
        <v>164301.79499999998</v>
      </c>
      <c r="K14" s="90">
        <v>182557.55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6931.7</v>
      </c>
      <c r="H15" s="17" t="s">
        <v>59</v>
      </c>
      <c r="I15" s="91">
        <v>3465.85</v>
      </c>
      <c r="J15" s="91">
        <v>3465.85</v>
      </c>
      <c r="K15" s="90">
        <v>6931.7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51974.8</v>
      </c>
      <c r="H16" s="17" t="s">
        <v>15</v>
      </c>
      <c r="I16" s="91">
        <v>51974.8</v>
      </c>
      <c r="J16" s="91"/>
      <c r="K16" s="90">
        <v>51974.8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121093.45</v>
      </c>
      <c r="H17" s="17" t="s">
        <v>24</v>
      </c>
      <c r="I17" s="91"/>
      <c r="J17" s="91">
        <v>121093.45</v>
      </c>
      <c r="K17" s="90">
        <v>121093.45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228635.73</v>
      </c>
      <c r="H18" s="17" t="s">
        <v>24</v>
      </c>
      <c r="I18" s="91"/>
      <c r="J18" s="91">
        <v>228635.73</v>
      </c>
      <c r="K18" s="90">
        <v>228635.73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272180.84999999998</v>
      </c>
      <c r="H20" s="17" t="s">
        <v>15</v>
      </c>
      <c r="I20" s="91">
        <v>272180.84999999998</v>
      </c>
      <c r="J20" s="91"/>
      <c r="K20" s="90">
        <v>272180.84999999998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97973.84</v>
      </c>
      <c r="H21" s="17" t="s">
        <v>24</v>
      </c>
      <c r="I21" s="91"/>
      <c r="J21" s="91">
        <v>97973.84</v>
      </c>
      <c r="K21" s="90">
        <v>97973.84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5167.57</v>
      </c>
      <c r="H22" s="17" t="s">
        <v>24</v>
      </c>
      <c r="I22" s="91"/>
      <c r="J22" s="91">
        <v>5167.57</v>
      </c>
      <c r="K22" s="90">
        <v>5167.57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28162</v>
      </c>
      <c r="H23" s="17" t="s">
        <v>24</v>
      </c>
      <c r="I23" s="91"/>
      <c r="J23" s="91">
        <v>28162</v>
      </c>
      <c r="K23" s="90">
        <v>28162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1706227.57</v>
      </c>
      <c r="H25" s="10"/>
      <c r="I25" s="90">
        <v>1007918.62</v>
      </c>
      <c r="J25" s="90">
        <v>698308.95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958996.63</v>
      </c>
      <c r="H28" s="17" t="s">
        <v>15</v>
      </c>
      <c r="I28" s="91">
        <v>958996.63</v>
      </c>
      <c r="J28" s="91"/>
      <c r="K28" s="90">
        <v>958996.63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382334.99</v>
      </c>
      <c r="H30" s="17" t="s">
        <v>59</v>
      </c>
      <c r="I30" s="91">
        <v>48921.989999999991</v>
      </c>
      <c r="J30" s="91">
        <v>333413</v>
      </c>
      <c r="K30" s="90">
        <v>382334.99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364895.95</v>
      </c>
      <c r="H32" s="17" t="s">
        <v>24</v>
      </c>
      <c r="I32" s="91"/>
      <c r="J32" s="91">
        <v>364895.95</v>
      </c>
      <c r="K32" s="90">
        <v>364895.95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5666735.5400000019</v>
      </c>
      <c r="H42" s="10"/>
      <c r="I42" s="90">
        <v>1327201.5420000001</v>
      </c>
      <c r="J42" s="90">
        <v>4339533.9980000006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3214223.62</v>
      </c>
      <c r="H44" s="17" t="s">
        <v>59</v>
      </c>
      <c r="I44" s="91">
        <v>160711.18100000001</v>
      </c>
      <c r="J44" s="91">
        <v>3053512.4390000002</v>
      </c>
      <c r="K44" s="90">
        <v>3214223.62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277318.40999999997</v>
      </c>
      <c r="H45" s="17" t="s">
        <v>59</v>
      </c>
      <c r="I45" s="91">
        <v>13865.9205</v>
      </c>
      <c r="J45" s="91">
        <v>263452.48949999997</v>
      </c>
      <c r="K45" s="90">
        <v>277318.40999999997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44339.26</v>
      </c>
      <c r="H46" s="17" t="s">
        <v>59</v>
      </c>
      <c r="I46" s="91">
        <v>2216.9630000000002</v>
      </c>
      <c r="J46" s="91">
        <v>42122.296999999999</v>
      </c>
      <c r="K46" s="90">
        <v>44339.26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823213.40999999992</v>
      </c>
      <c r="H47" s="17" t="s">
        <v>59</v>
      </c>
      <c r="I47" s="91">
        <v>787864.45</v>
      </c>
      <c r="J47" s="91">
        <v>35348.959999999999</v>
      </c>
      <c r="K47" s="90">
        <v>823213.40999999992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152968.70000000001</v>
      </c>
      <c r="H49" s="17" t="s">
        <v>15</v>
      </c>
      <c r="I49" s="91">
        <v>152968.70000000001</v>
      </c>
      <c r="J49" s="91"/>
      <c r="K49" s="90">
        <v>152968.70000000001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105676.28</v>
      </c>
      <c r="H53" s="17" t="s">
        <v>15</v>
      </c>
      <c r="I53" s="91">
        <v>105676.28</v>
      </c>
      <c r="J53" s="91"/>
      <c r="K53" s="90">
        <v>105676.28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97736.34</v>
      </c>
      <c r="H54" s="17" t="s">
        <v>59</v>
      </c>
      <c r="I54" s="91">
        <v>4886.817</v>
      </c>
      <c r="J54" s="91">
        <v>92849.523000000001</v>
      </c>
      <c r="K54" s="90">
        <v>97736.34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282005.03999999998</v>
      </c>
      <c r="H56" s="17" t="s">
        <v>59</v>
      </c>
      <c r="I56" s="91">
        <v>14100.252</v>
      </c>
      <c r="J56" s="91">
        <v>267904.788</v>
      </c>
      <c r="K56" s="90">
        <v>282005.03999999998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154220.37</v>
      </c>
      <c r="H57" s="17" t="s">
        <v>59</v>
      </c>
      <c r="I57" s="91">
        <v>7711.0185000000001</v>
      </c>
      <c r="J57" s="91">
        <v>146509.35149999999</v>
      </c>
      <c r="K57" s="90">
        <v>154220.37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704.91</v>
      </c>
      <c r="H59" s="17" t="s">
        <v>59</v>
      </c>
      <c r="I59" s="91">
        <v>35.2455</v>
      </c>
      <c r="J59" s="91">
        <v>669.66449999999998</v>
      </c>
      <c r="K59" s="90">
        <v>704.91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10960.57</v>
      </c>
      <c r="H60" s="17" t="s">
        <v>59</v>
      </c>
      <c r="I60" s="91">
        <v>548.02850000000001</v>
      </c>
      <c r="J60" s="91">
        <v>10412.541499999999</v>
      </c>
      <c r="K60" s="90">
        <v>10960.57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57214.41</v>
      </c>
      <c r="H61" s="17" t="s">
        <v>15</v>
      </c>
      <c r="I61" s="91">
        <v>57214.41</v>
      </c>
      <c r="J61" s="91"/>
      <c r="K61" s="90">
        <v>57214.41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388045.52</v>
      </c>
      <c r="H62" s="17" t="s">
        <v>59</v>
      </c>
      <c r="I62" s="91">
        <v>19402.276000000002</v>
      </c>
      <c r="J62" s="91">
        <v>368643.24400000001</v>
      </c>
      <c r="K62" s="90">
        <v>388045.52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58108.7</v>
      </c>
      <c r="H63" s="17" t="s">
        <v>24</v>
      </c>
      <c r="I63" s="91"/>
      <c r="J63" s="91">
        <v>58108.7</v>
      </c>
      <c r="K63" s="90">
        <v>58108.7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1267568.94</v>
      </c>
      <c r="H70" s="10"/>
      <c r="I70" s="90">
        <v>636053.87999999989</v>
      </c>
      <c r="J70" s="90">
        <v>631515.06000000006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777666.44</v>
      </c>
      <c r="H72" s="17" t="s">
        <v>59</v>
      </c>
      <c r="I72" s="91">
        <v>636053.87999999989</v>
      </c>
      <c r="J72" s="91">
        <v>141612.56</v>
      </c>
      <c r="K72" s="90">
        <v>777666.44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489902.5</v>
      </c>
      <c r="H73" s="17" t="s">
        <v>24</v>
      </c>
      <c r="I73" s="91"/>
      <c r="J73" s="91">
        <v>489902.5</v>
      </c>
      <c r="K73" s="90">
        <v>489902.5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11236109.570000002</v>
      </c>
      <c r="H76" s="26"/>
      <c r="I76" s="94">
        <v>4800521.5990000004</v>
      </c>
      <c r="J76" s="94">
        <v>6435587.9710000008</v>
      </c>
      <c r="K76" s="90">
        <v>11236109.57</v>
      </c>
      <c r="L76" s="27"/>
    </row>
    <row r="77" spans="1:12" ht="15.75" x14ac:dyDescent="0.25">
      <c r="F77" s="83" t="s">
        <v>200</v>
      </c>
      <c r="G77" s="95">
        <v>11236109.569999998</v>
      </c>
      <c r="H77" s="14"/>
      <c r="I77" s="85">
        <v>0.42724054701435238</v>
      </c>
      <c r="J77" s="85">
        <v>0.57275945298564757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43093561.170000002</v>
      </c>
      <c r="J83" s="87">
        <v>0.11139765358593594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18844070.449999999</v>
      </c>
      <c r="H8" s="10"/>
      <c r="I8" s="90">
        <v>8492738.5299999993</v>
      </c>
      <c r="J8" s="90">
        <v>10351331.92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14487.76</v>
      </c>
      <c r="H10" s="17" t="s">
        <v>15</v>
      </c>
      <c r="I10" s="91">
        <v>14487.76</v>
      </c>
      <c r="J10" s="91"/>
      <c r="K10" s="90">
        <v>14487.76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1905049.2</v>
      </c>
      <c r="H11" s="17" t="s">
        <v>15</v>
      </c>
      <c r="I11" s="91">
        <v>1905049.2</v>
      </c>
      <c r="J11" s="91"/>
      <c r="K11" s="90">
        <v>1905049.2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4076712.19</v>
      </c>
      <c r="H13" s="17" t="s">
        <v>59</v>
      </c>
      <c r="I13" s="91">
        <v>3724509.5</v>
      </c>
      <c r="J13" s="91">
        <v>352202.69</v>
      </c>
      <c r="K13" s="90">
        <v>4076712.19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8902139.1400000006</v>
      </c>
      <c r="H14" s="17" t="s">
        <v>24</v>
      </c>
      <c r="I14" s="91"/>
      <c r="J14" s="91">
        <v>8902139.1400000006</v>
      </c>
      <c r="K14" s="90">
        <v>8902139.1400000006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444322.93</v>
      </c>
      <c r="H15" s="17" t="s">
        <v>15</v>
      </c>
      <c r="I15" s="91">
        <v>444322.93</v>
      </c>
      <c r="J15" s="91"/>
      <c r="K15" s="90">
        <v>444322.93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932809.12</v>
      </c>
      <c r="H17" s="17" t="s">
        <v>15</v>
      </c>
      <c r="I17" s="91">
        <v>932809.12</v>
      </c>
      <c r="J17" s="91"/>
      <c r="K17" s="90">
        <v>932809.12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1096990.0900000001</v>
      </c>
      <c r="H18" s="81" t="s">
        <v>24</v>
      </c>
      <c r="I18" s="91"/>
      <c r="J18" s="91">
        <v>1096990.0900000001</v>
      </c>
      <c r="K18" s="90">
        <v>1096990.0900000001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6763.68</v>
      </c>
      <c r="H19" s="17" t="s">
        <v>15</v>
      </c>
      <c r="I19" s="92">
        <v>6763.68</v>
      </c>
      <c r="J19" s="92"/>
      <c r="K19" s="90">
        <v>6763.68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981901.43</v>
      </c>
      <c r="H20" s="17" t="s">
        <v>15</v>
      </c>
      <c r="I20" s="91">
        <v>981901.43</v>
      </c>
      <c r="J20" s="91"/>
      <c r="K20" s="90">
        <v>981901.43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482894.91</v>
      </c>
      <c r="H21" s="17" t="s">
        <v>15</v>
      </c>
      <c r="I21" s="91">
        <v>482894.91</v>
      </c>
      <c r="J21" s="91"/>
      <c r="K21" s="90">
        <v>482894.91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 t="s">
        <v>15</v>
      </c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9403851.959999999</v>
      </c>
      <c r="H25" s="10"/>
      <c r="I25" s="90">
        <v>3009616.94</v>
      </c>
      <c r="J25" s="90">
        <v>6394235.0199999996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 t="s">
        <v>24</v>
      </c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322870.76</v>
      </c>
      <c r="H28" s="17" t="s">
        <v>15</v>
      </c>
      <c r="I28" s="91">
        <v>322870.76</v>
      </c>
      <c r="J28" s="91"/>
      <c r="K28" s="90">
        <v>322870.76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3355955.43</v>
      </c>
      <c r="H29" s="17" t="s">
        <v>59</v>
      </c>
      <c r="I29" s="91">
        <v>313984.91000000015</v>
      </c>
      <c r="J29" s="91">
        <v>3041970.52</v>
      </c>
      <c r="K29" s="90">
        <v>3355955.43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317012.34999999998</v>
      </c>
      <c r="H30" s="17" t="s">
        <v>15</v>
      </c>
      <c r="I30" s="91">
        <v>317012.34999999998</v>
      </c>
      <c r="J30" s="91"/>
      <c r="K30" s="90">
        <v>317012.34999999998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560317.75</v>
      </c>
      <c r="H31" s="17" t="s">
        <v>15</v>
      </c>
      <c r="I31" s="91">
        <v>560317.75</v>
      </c>
      <c r="J31" s="91"/>
      <c r="K31" s="90">
        <v>560317.75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1564192.67</v>
      </c>
      <c r="H32" s="17" t="s">
        <v>24</v>
      </c>
      <c r="I32" s="91"/>
      <c r="J32" s="91">
        <v>1564192.67</v>
      </c>
      <c r="K32" s="90">
        <v>1564192.67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603523.93000000005</v>
      </c>
      <c r="H34" s="17" t="s">
        <v>15</v>
      </c>
      <c r="I34" s="91">
        <v>603523.93000000005</v>
      </c>
      <c r="J34" s="91"/>
      <c r="K34" s="90">
        <v>603523.93000000005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1457421.93</v>
      </c>
      <c r="H35" s="17" t="s">
        <v>59</v>
      </c>
      <c r="I35" s="91">
        <v>522954.55</v>
      </c>
      <c r="J35" s="91">
        <v>934467.38</v>
      </c>
      <c r="K35" s="90">
        <v>1457421.93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368952.69</v>
      </c>
      <c r="H36" s="17" t="s">
        <v>15</v>
      </c>
      <c r="I36" s="91">
        <v>368952.69</v>
      </c>
      <c r="J36" s="91"/>
      <c r="K36" s="90">
        <v>368952.69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853604.45</v>
      </c>
      <c r="H41" s="17" t="s">
        <v>24</v>
      </c>
      <c r="I41" s="91"/>
      <c r="J41" s="91">
        <v>853604.45</v>
      </c>
      <c r="K41" s="90">
        <v>853604.45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23299778.349999994</v>
      </c>
      <c r="H42" s="10"/>
      <c r="I42" s="90">
        <v>3972632.41</v>
      </c>
      <c r="J42" s="90">
        <v>19327145.940000001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339821.15</v>
      </c>
      <c r="H43" s="17" t="s">
        <v>24</v>
      </c>
      <c r="I43" s="91"/>
      <c r="J43" s="91">
        <v>339821.15</v>
      </c>
      <c r="K43" s="90">
        <v>339821.15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6853914.0199999996</v>
      </c>
      <c r="H44" s="17" t="s">
        <v>24</v>
      </c>
      <c r="I44" s="91"/>
      <c r="J44" s="91">
        <v>6853914.0199999996</v>
      </c>
      <c r="K44" s="90">
        <v>6853914.0199999996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2951722.47</v>
      </c>
      <c r="H45" s="17" t="s">
        <v>24</v>
      </c>
      <c r="I45" s="91"/>
      <c r="J45" s="91">
        <v>2951722.47</v>
      </c>
      <c r="K45" s="90">
        <v>2951722.47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1370867.03</v>
      </c>
      <c r="H46" s="17" t="s">
        <v>24</v>
      </c>
      <c r="I46" s="91"/>
      <c r="J46" s="91">
        <v>1370867.03</v>
      </c>
      <c r="K46" s="90">
        <v>1370867.03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2413694.71</v>
      </c>
      <c r="H47" s="17" t="s">
        <v>15</v>
      </c>
      <c r="I47" s="91">
        <v>2413694.71</v>
      </c>
      <c r="J47" s="91"/>
      <c r="K47" s="90">
        <v>2413694.71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100533.56</v>
      </c>
      <c r="H48" s="17" t="s">
        <v>15</v>
      </c>
      <c r="I48" s="91">
        <v>100533.56</v>
      </c>
      <c r="J48" s="91"/>
      <c r="K48" s="90">
        <v>100533.56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1031147.01</v>
      </c>
      <c r="H49" s="17" t="s">
        <v>15</v>
      </c>
      <c r="I49" s="91">
        <v>1031147.01</v>
      </c>
      <c r="J49" s="91"/>
      <c r="K49" s="90">
        <v>1031147.01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422911.93</v>
      </c>
      <c r="H53" s="17" t="s">
        <v>15</v>
      </c>
      <c r="I53" s="91">
        <v>422911.93</v>
      </c>
      <c r="J53" s="91"/>
      <c r="K53" s="90">
        <v>422911.93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731394.79</v>
      </c>
      <c r="H54" s="17" t="s">
        <v>24</v>
      </c>
      <c r="I54" s="91"/>
      <c r="J54" s="91">
        <v>731394.79</v>
      </c>
      <c r="K54" s="90">
        <v>731394.79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248897.13</v>
      </c>
      <c r="H55" s="17" t="s">
        <v>24</v>
      </c>
      <c r="I55" s="91"/>
      <c r="J55" s="91">
        <v>248897.13</v>
      </c>
      <c r="K55" s="90">
        <v>248897.13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1048776.8999999999</v>
      </c>
      <c r="H56" s="17" t="s">
        <v>24</v>
      </c>
      <c r="I56" s="91"/>
      <c r="J56" s="91">
        <v>1048776.8999999999</v>
      </c>
      <c r="K56" s="90">
        <v>1048776.8999999999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375474.9</v>
      </c>
      <c r="H57" s="17" t="s">
        <v>24</v>
      </c>
      <c r="I57" s="91"/>
      <c r="J57" s="91">
        <v>375474.9</v>
      </c>
      <c r="K57" s="90">
        <v>375474.9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339300.38</v>
      </c>
      <c r="H58" s="17" t="s">
        <v>24</v>
      </c>
      <c r="I58" s="91"/>
      <c r="J58" s="91">
        <v>339300.38</v>
      </c>
      <c r="K58" s="90">
        <v>339300.38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1461.13</v>
      </c>
      <c r="H60" s="17" t="s">
        <v>15</v>
      </c>
      <c r="I60" s="91">
        <v>1461.13</v>
      </c>
      <c r="J60" s="91"/>
      <c r="K60" s="90">
        <v>1461.13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2884.07</v>
      </c>
      <c r="H61" s="17" t="s">
        <v>15</v>
      </c>
      <c r="I61" s="91">
        <v>2884.07</v>
      </c>
      <c r="J61" s="91"/>
      <c r="K61" s="90">
        <v>2884.07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4937298.5199999996</v>
      </c>
      <c r="H62" s="17" t="s">
        <v>24</v>
      </c>
      <c r="I62" s="91"/>
      <c r="J62" s="91">
        <v>4937298.5199999996</v>
      </c>
      <c r="K62" s="90">
        <v>4937298.5199999996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129678.65</v>
      </c>
      <c r="H63" s="17" t="s">
        <v>24</v>
      </c>
      <c r="I63" s="91"/>
      <c r="J63" s="91">
        <v>129678.65</v>
      </c>
      <c r="K63" s="90">
        <v>129678.65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5764385.5999999996</v>
      </c>
      <c r="H70" s="10"/>
      <c r="I70" s="90">
        <v>5764385.5999999996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5764385.5999999996</v>
      </c>
      <c r="H72" s="17" t="s">
        <v>15</v>
      </c>
      <c r="I72" s="91">
        <v>5764385.5999999996</v>
      </c>
      <c r="J72" s="91"/>
      <c r="K72" s="90">
        <v>5764385.5999999996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57312086.359999992</v>
      </c>
      <c r="H76" s="26"/>
      <c r="I76" s="94">
        <v>21239373.479999997</v>
      </c>
      <c r="J76" s="94">
        <v>36072712.880000003</v>
      </c>
      <c r="K76" s="90">
        <v>57312086.359999999</v>
      </c>
      <c r="L76" s="27"/>
    </row>
    <row r="77" spans="1:12" ht="15.75" x14ac:dyDescent="0.25">
      <c r="F77" s="83" t="s">
        <v>200</v>
      </c>
      <c r="G77" s="95">
        <v>57312086.359999999</v>
      </c>
      <c r="H77" s="14"/>
      <c r="I77" s="85">
        <v>0.37059152491129099</v>
      </c>
      <c r="J77" s="85">
        <v>0.62940847508870912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294323517.59890527</v>
      </c>
      <c r="J83" s="87">
        <v>7.2163358379483428E-2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447090</v>
      </c>
      <c r="H8" s="122"/>
      <c r="I8" s="128">
        <v>369638.58999999997</v>
      </c>
      <c r="J8" s="128">
        <v>77451.41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5454.59</v>
      </c>
      <c r="H10" s="124" t="s">
        <v>15</v>
      </c>
      <c r="I10" s="116">
        <v>5454.59</v>
      </c>
      <c r="J10" s="116"/>
      <c r="K10" s="128">
        <v>5454.59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207601.41</v>
      </c>
      <c r="H11" s="124" t="s">
        <v>59</v>
      </c>
      <c r="I11" s="116">
        <v>204782</v>
      </c>
      <c r="J11" s="116">
        <v>2819.4100000000035</v>
      </c>
      <c r="K11" s="128">
        <v>207601.41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56466</v>
      </c>
      <c r="H12" s="124" t="s">
        <v>15</v>
      </c>
      <c r="I12" s="116">
        <v>56466</v>
      </c>
      <c r="J12" s="116"/>
      <c r="K12" s="128">
        <v>56466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16"/>
      <c r="J17" s="116"/>
      <c r="K17" s="128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142610</v>
      </c>
      <c r="H18" s="124" t="s">
        <v>59</v>
      </c>
      <c r="I18" s="116">
        <v>67978</v>
      </c>
      <c r="J18" s="116">
        <v>74632</v>
      </c>
      <c r="K18" s="128">
        <v>142610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34958</v>
      </c>
      <c r="H20" s="124" t="s">
        <v>15</v>
      </c>
      <c r="I20" s="116">
        <v>34958</v>
      </c>
      <c r="J20" s="116"/>
      <c r="K20" s="128">
        <v>34958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344991</v>
      </c>
      <c r="H25" s="122"/>
      <c r="I25" s="128">
        <v>152709</v>
      </c>
      <c r="J25" s="128">
        <v>192282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152709</v>
      </c>
      <c r="H27" s="124" t="s">
        <v>15</v>
      </c>
      <c r="I27" s="116">
        <v>152709</v>
      </c>
      <c r="J27" s="116"/>
      <c r="K27" s="128">
        <v>152709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/>
      <c r="I28" s="116"/>
      <c r="J28" s="116"/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>
        <v>31271</v>
      </c>
      <c r="H29" s="124" t="s">
        <v>24</v>
      </c>
      <c r="I29" s="116"/>
      <c r="J29" s="116">
        <v>31271</v>
      </c>
      <c r="K29" s="128">
        <v>31271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82449</v>
      </c>
      <c r="H30" s="124" t="s">
        <v>24</v>
      </c>
      <c r="I30" s="116"/>
      <c r="J30" s="116">
        <v>82449</v>
      </c>
      <c r="K30" s="128">
        <v>82449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>
        <v>31000</v>
      </c>
      <c r="H31" s="124" t="s">
        <v>24</v>
      </c>
      <c r="I31" s="116"/>
      <c r="J31" s="116">
        <v>31000</v>
      </c>
      <c r="K31" s="128">
        <v>31000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>
        <v>47562</v>
      </c>
      <c r="H33" s="124" t="s">
        <v>24</v>
      </c>
      <c r="I33" s="116"/>
      <c r="J33" s="116">
        <v>47562</v>
      </c>
      <c r="K33" s="128">
        <v>47562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4"/>
      <c r="I35" s="116"/>
      <c r="J35" s="116"/>
      <c r="K35" s="128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701030</v>
      </c>
      <c r="H42" s="122"/>
      <c r="I42" s="128">
        <v>116236</v>
      </c>
      <c r="J42" s="128">
        <v>584794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217269</v>
      </c>
      <c r="H43" s="124" t="s">
        <v>24</v>
      </c>
      <c r="I43" s="116"/>
      <c r="J43" s="116">
        <v>217269</v>
      </c>
      <c r="K43" s="128">
        <v>217269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/>
      <c r="J44" s="116"/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174799</v>
      </c>
      <c r="H47" s="124" t="s">
        <v>59</v>
      </c>
      <c r="I47" s="116">
        <v>104721</v>
      </c>
      <c r="J47" s="116">
        <v>70078</v>
      </c>
      <c r="K47" s="128">
        <v>174799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50200</v>
      </c>
      <c r="H49" s="124" t="s">
        <v>24</v>
      </c>
      <c r="I49" s="116"/>
      <c r="J49" s="116">
        <v>50200</v>
      </c>
      <c r="K49" s="128">
        <v>50200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44565</v>
      </c>
      <c r="H54" s="124" t="s">
        <v>24</v>
      </c>
      <c r="I54" s="116"/>
      <c r="J54" s="116">
        <v>44565</v>
      </c>
      <c r="K54" s="128">
        <v>44565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109478</v>
      </c>
      <c r="H55" s="124" t="s">
        <v>24</v>
      </c>
      <c r="I55" s="116"/>
      <c r="J55" s="116">
        <v>109478</v>
      </c>
      <c r="K55" s="128">
        <v>109478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88404</v>
      </c>
      <c r="H56" s="124" t="s">
        <v>24</v>
      </c>
      <c r="I56" s="116"/>
      <c r="J56" s="116">
        <v>88404</v>
      </c>
      <c r="K56" s="128">
        <v>88404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/>
      <c r="H59" s="124"/>
      <c r="I59" s="116"/>
      <c r="J59" s="116"/>
      <c r="K59" s="128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11515</v>
      </c>
      <c r="H61" s="124" t="s">
        <v>15</v>
      </c>
      <c r="I61" s="116">
        <v>11515</v>
      </c>
      <c r="J61" s="116"/>
      <c r="K61" s="128">
        <v>11515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4800</v>
      </c>
      <c r="H63" s="124" t="s">
        <v>24</v>
      </c>
      <c r="I63" s="116"/>
      <c r="J63" s="116">
        <v>4800</v>
      </c>
      <c r="K63" s="128">
        <v>4800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435730</v>
      </c>
      <c r="H70" s="122"/>
      <c r="I70" s="128">
        <v>177510</v>
      </c>
      <c r="J70" s="128">
        <v>258220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213401</v>
      </c>
      <c r="H72" s="124" t="s">
        <v>59</v>
      </c>
      <c r="I72" s="116">
        <v>63875</v>
      </c>
      <c r="J72" s="116">
        <v>149526</v>
      </c>
      <c r="K72" s="128">
        <v>213401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222329</v>
      </c>
      <c r="H73" s="124" t="s">
        <v>59</v>
      </c>
      <c r="I73" s="116">
        <v>113635</v>
      </c>
      <c r="J73" s="116">
        <v>108694</v>
      </c>
      <c r="K73" s="128">
        <v>222329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1928841</v>
      </c>
      <c r="H76" s="26"/>
      <c r="I76" s="94">
        <v>816093.59</v>
      </c>
      <c r="J76" s="94">
        <v>1112747.4100000001</v>
      </c>
      <c r="K76" s="90">
        <v>1928841</v>
      </c>
      <c r="L76" s="27"/>
    </row>
    <row r="77" spans="1:12" ht="15.75" x14ac:dyDescent="0.25">
      <c r="F77" s="83" t="s">
        <v>200</v>
      </c>
      <c r="G77" s="95">
        <v>1928841</v>
      </c>
      <c r="H77" s="14"/>
      <c r="I77" s="85">
        <v>0.42310049921170279</v>
      </c>
      <c r="J77" s="85">
        <v>0.57689950078829733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9396819.637775844</v>
      </c>
      <c r="J83" s="87">
        <v>8.6847850811060487E-2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1006614.35</v>
      </c>
      <c r="H8" s="10"/>
      <c r="I8" s="90">
        <v>967368.5</v>
      </c>
      <c r="J8" s="90">
        <v>39245.85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34760.51</v>
      </c>
      <c r="H10" s="17" t="s">
        <v>15</v>
      </c>
      <c r="I10" s="91">
        <v>34760.51</v>
      </c>
      <c r="J10" s="91"/>
      <c r="K10" s="90">
        <v>34760.51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474962.51</v>
      </c>
      <c r="H11" s="17" t="s">
        <v>15</v>
      </c>
      <c r="I11" s="91">
        <v>474962.51</v>
      </c>
      <c r="J11" s="91"/>
      <c r="K11" s="90">
        <v>474962.51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300927.63</v>
      </c>
      <c r="H13" s="17" t="s">
        <v>15</v>
      </c>
      <c r="I13" s="91">
        <v>300927.63</v>
      </c>
      <c r="J13" s="91"/>
      <c r="K13" s="90">
        <v>300927.63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39245.85</v>
      </c>
      <c r="H15" s="17" t="s">
        <v>24</v>
      </c>
      <c r="I15" s="91"/>
      <c r="J15" s="91">
        <v>39245.85</v>
      </c>
      <c r="K15" s="90">
        <v>39245.85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156717.85</v>
      </c>
      <c r="H18" s="17" t="s">
        <v>15</v>
      </c>
      <c r="I18" s="91">
        <v>156717.85</v>
      </c>
      <c r="J18" s="91"/>
      <c r="K18" s="90">
        <v>156717.85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677860.62</v>
      </c>
      <c r="H25" s="10"/>
      <c r="I25" s="90">
        <v>501331.48</v>
      </c>
      <c r="J25" s="90">
        <v>176529.14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471712.37</v>
      </c>
      <c r="H26" s="17" t="s">
        <v>59</v>
      </c>
      <c r="I26" s="91">
        <v>367935.65</v>
      </c>
      <c r="J26" s="91">
        <v>103776.72</v>
      </c>
      <c r="K26" s="90">
        <v>471712.37</v>
      </c>
      <c r="L26" s="18" t="s">
        <v>284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205441.49</v>
      </c>
      <c r="H30" s="17" t="s">
        <v>59</v>
      </c>
      <c r="I30" s="91">
        <v>133395.82999999999</v>
      </c>
      <c r="J30" s="91">
        <v>72045.66</v>
      </c>
      <c r="K30" s="90">
        <v>205441.49</v>
      </c>
      <c r="L30" s="18" t="s">
        <v>285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706.76</v>
      </c>
      <c r="H40" s="17" t="s">
        <v>24</v>
      </c>
      <c r="I40" s="91"/>
      <c r="J40" s="91">
        <v>706.76</v>
      </c>
      <c r="K40" s="90">
        <v>706.76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4606614.2600000007</v>
      </c>
      <c r="H42" s="10"/>
      <c r="I42" s="90">
        <v>1286360.9600000002</v>
      </c>
      <c r="J42" s="90">
        <v>3320253.3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2872440.83</v>
      </c>
      <c r="H43" s="17" t="s">
        <v>59</v>
      </c>
      <c r="I43" s="91">
        <v>718110.21</v>
      </c>
      <c r="J43" s="91">
        <v>2154330.62</v>
      </c>
      <c r="K43" s="90">
        <v>2872440.83</v>
      </c>
      <c r="L43" s="18" t="s">
        <v>286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469528.99</v>
      </c>
      <c r="H44" s="17" t="s">
        <v>24</v>
      </c>
      <c r="I44" s="91"/>
      <c r="J44" s="91">
        <v>469528.99</v>
      </c>
      <c r="K44" s="90">
        <v>469528.99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268338.03999999998</v>
      </c>
      <c r="H47" s="17" t="s">
        <v>15</v>
      </c>
      <c r="I47" s="91">
        <v>268338.03999999998</v>
      </c>
      <c r="J47" s="91"/>
      <c r="K47" s="90">
        <v>268338.03999999998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150489.89000000001</v>
      </c>
      <c r="H48" s="17" t="s">
        <v>15</v>
      </c>
      <c r="I48" s="91">
        <v>150489.89000000001</v>
      </c>
      <c r="J48" s="91"/>
      <c r="K48" s="90">
        <v>150489.89000000001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113095.27</v>
      </c>
      <c r="H49" s="17" t="s">
        <v>15</v>
      </c>
      <c r="I49" s="91">
        <v>113095.27</v>
      </c>
      <c r="J49" s="91"/>
      <c r="K49" s="90">
        <v>113095.27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2186.2800000000002</v>
      </c>
      <c r="H53" s="17" t="s">
        <v>24</v>
      </c>
      <c r="I53" s="91"/>
      <c r="J53" s="91">
        <v>2186.2800000000002</v>
      </c>
      <c r="K53" s="90">
        <v>2186.2800000000002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30130.51</v>
      </c>
      <c r="H55" s="17" t="s">
        <v>24</v>
      </c>
      <c r="I55" s="91"/>
      <c r="J55" s="91">
        <v>30130.51</v>
      </c>
      <c r="K55" s="90">
        <v>30130.51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210377.65</v>
      </c>
      <c r="H56" s="17" t="s">
        <v>24</v>
      </c>
      <c r="I56" s="91"/>
      <c r="J56" s="91">
        <v>210377.65</v>
      </c>
      <c r="K56" s="90">
        <v>210377.65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145310.19</v>
      </c>
      <c r="H57" s="17" t="s">
        <v>59</v>
      </c>
      <c r="I57" s="91">
        <v>36327.550000000003</v>
      </c>
      <c r="J57" s="91">
        <v>108982.64</v>
      </c>
      <c r="K57" s="90">
        <v>145310.19</v>
      </c>
      <c r="L57" s="18" t="s">
        <v>286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 t="s">
        <v>24</v>
      </c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13747.5</v>
      </c>
      <c r="H60" s="17" t="s">
        <v>24</v>
      </c>
      <c r="I60" s="91"/>
      <c r="J60" s="91">
        <v>13747.5</v>
      </c>
      <c r="K60" s="90">
        <v>13747.5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330969.11</v>
      </c>
      <c r="H62" s="17" t="s">
        <v>24</v>
      </c>
      <c r="I62" s="91"/>
      <c r="J62" s="91">
        <v>330969.11</v>
      </c>
      <c r="K62" s="90">
        <v>330969.11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772707.60000000009</v>
      </c>
      <c r="H70" s="10"/>
      <c r="I70" s="90">
        <v>0</v>
      </c>
      <c r="J70" s="90">
        <v>772707.60000000009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419319.39</v>
      </c>
      <c r="H72" s="17" t="s">
        <v>24</v>
      </c>
      <c r="I72" s="91"/>
      <c r="J72" s="91">
        <v>419319.39</v>
      </c>
      <c r="K72" s="90">
        <v>419319.39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353388.21</v>
      </c>
      <c r="H73" s="17" t="s">
        <v>24</v>
      </c>
      <c r="I73" s="91"/>
      <c r="J73" s="91">
        <v>353388.21</v>
      </c>
      <c r="K73" s="90">
        <v>353388.21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7063796.8300000001</v>
      </c>
      <c r="H76" s="26"/>
      <c r="I76" s="94">
        <v>2755060.9400000004</v>
      </c>
      <c r="J76" s="94">
        <v>4308735.8900000006</v>
      </c>
      <c r="K76" s="90">
        <v>7063796.830000001</v>
      </c>
      <c r="L76" s="27"/>
    </row>
    <row r="77" spans="1:12" ht="15.75" x14ac:dyDescent="0.25">
      <c r="F77" s="83" t="s">
        <v>200</v>
      </c>
      <c r="G77" s="95">
        <v>7063796.8300000001</v>
      </c>
      <c r="H77" s="14"/>
      <c r="I77" s="85">
        <v>0.39002550700484973</v>
      </c>
      <c r="J77" s="85">
        <v>0.60997449299515039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31623820.660999991</v>
      </c>
      <c r="J83" s="87">
        <v>8.7119800277569673E-2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1601152.3</v>
      </c>
      <c r="H8" s="10"/>
      <c r="I8" s="90">
        <v>1002892</v>
      </c>
      <c r="J8" s="90">
        <v>598260.30000000005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109442.6</v>
      </c>
      <c r="H10" s="17" t="s">
        <v>15</v>
      </c>
      <c r="I10" s="91">
        <v>109442.6</v>
      </c>
      <c r="J10" s="91"/>
      <c r="K10" s="90">
        <v>109442.6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332355.09999999998</v>
      </c>
      <c r="H11" s="17" t="s">
        <v>15</v>
      </c>
      <c r="I11" s="91">
        <v>332355.09999999998</v>
      </c>
      <c r="J11" s="91"/>
      <c r="K11" s="90">
        <v>332355.09999999998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561094.30000000005</v>
      </c>
      <c r="H13" s="17" t="s">
        <v>15</v>
      </c>
      <c r="I13" s="91">
        <v>561094.30000000005</v>
      </c>
      <c r="J13" s="91"/>
      <c r="K13" s="90">
        <v>561094.30000000005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355577.59999999998</v>
      </c>
      <c r="H18" s="17" t="s">
        <v>24</v>
      </c>
      <c r="I18" s="91"/>
      <c r="J18" s="91">
        <v>355577.59999999998</v>
      </c>
      <c r="K18" s="90">
        <v>355577.59999999998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242682.7</v>
      </c>
      <c r="H20" s="17" t="s">
        <v>24</v>
      </c>
      <c r="I20" s="91"/>
      <c r="J20" s="91">
        <v>242682.7</v>
      </c>
      <c r="K20" s="90">
        <v>242682.7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2507226.9299999997</v>
      </c>
      <c r="H25" s="10"/>
      <c r="I25" s="90">
        <v>1026322.32</v>
      </c>
      <c r="J25" s="90">
        <v>1480904.61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583460.16</v>
      </c>
      <c r="H28" s="17" t="s">
        <v>59</v>
      </c>
      <c r="I28" s="91">
        <v>275509.07</v>
      </c>
      <c r="J28" s="91">
        <v>307951.09000000003</v>
      </c>
      <c r="K28" s="90">
        <v>583460.16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68121.259999999995</v>
      </c>
      <c r="H29" s="17" t="s">
        <v>15</v>
      </c>
      <c r="I29" s="91">
        <v>68121.259999999995</v>
      </c>
      <c r="J29" s="91"/>
      <c r="K29" s="90">
        <v>68121.259999999995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248615.87</v>
      </c>
      <c r="H31" s="17" t="s">
        <v>15</v>
      </c>
      <c r="I31" s="91">
        <v>248615.87</v>
      </c>
      <c r="J31" s="91"/>
      <c r="K31" s="90">
        <v>248615.87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638775.42000000004</v>
      </c>
      <c r="H32" s="17" t="s">
        <v>24</v>
      </c>
      <c r="I32" s="91"/>
      <c r="J32" s="91">
        <v>638775.42000000004</v>
      </c>
      <c r="K32" s="90">
        <v>638775.42000000004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434076.12</v>
      </c>
      <c r="H35" s="17" t="s">
        <v>15</v>
      </c>
      <c r="I35" s="91">
        <v>434076.12</v>
      </c>
      <c r="J35" s="91"/>
      <c r="K35" s="90">
        <v>434076.12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245742.3</v>
      </c>
      <c r="H40" s="17" t="s">
        <v>24</v>
      </c>
      <c r="I40" s="91"/>
      <c r="J40" s="91">
        <v>245742.3</v>
      </c>
      <c r="K40" s="90">
        <v>245742.3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288435.8</v>
      </c>
      <c r="H41" s="17" t="s">
        <v>24</v>
      </c>
      <c r="I41" s="91"/>
      <c r="J41" s="91">
        <v>288435.8</v>
      </c>
      <c r="K41" s="90">
        <v>288435.8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6324626.0099999998</v>
      </c>
      <c r="H42" s="10"/>
      <c r="I42" s="90">
        <v>2645673.6800000002</v>
      </c>
      <c r="J42" s="90">
        <v>3678952.3300000005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2269756.54</v>
      </c>
      <c r="H43" s="17" t="s">
        <v>24</v>
      </c>
      <c r="I43" s="91"/>
      <c r="J43" s="91">
        <v>2269756.54</v>
      </c>
      <c r="K43" s="90">
        <v>2269756.54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612317.76</v>
      </c>
      <c r="H44" s="17" t="s">
        <v>15</v>
      </c>
      <c r="I44" s="91">
        <v>612317.76</v>
      </c>
      <c r="J44" s="91"/>
      <c r="K44" s="90">
        <v>612317.76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92161.75</v>
      </c>
      <c r="H45" s="17" t="s">
        <v>24</v>
      </c>
      <c r="I45" s="91"/>
      <c r="J45" s="91">
        <v>92161.75</v>
      </c>
      <c r="K45" s="90">
        <v>92161.75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115211.24</v>
      </c>
      <c r="H46" s="17" t="s">
        <v>24</v>
      </c>
      <c r="I46" s="91"/>
      <c r="J46" s="91">
        <v>115211.24</v>
      </c>
      <c r="K46" s="90">
        <v>115211.24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1320284.1200000001</v>
      </c>
      <c r="H47" s="17" t="s">
        <v>15</v>
      </c>
      <c r="I47" s="91">
        <v>1320284.1200000001</v>
      </c>
      <c r="J47" s="91"/>
      <c r="K47" s="90">
        <v>1320284.1200000001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357893.15</v>
      </c>
      <c r="H49" s="17" t="s">
        <v>15</v>
      </c>
      <c r="I49" s="91">
        <v>357893.15</v>
      </c>
      <c r="J49" s="91"/>
      <c r="K49" s="90">
        <v>357893.15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244266.94</v>
      </c>
      <c r="H50" s="17" t="s">
        <v>15</v>
      </c>
      <c r="I50" s="91">
        <v>244266.94</v>
      </c>
      <c r="J50" s="91"/>
      <c r="K50" s="90">
        <v>244266.94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110911.71</v>
      </c>
      <c r="H53" s="17" t="s">
        <v>15</v>
      </c>
      <c r="I53" s="91">
        <v>110911.71</v>
      </c>
      <c r="J53" s="91"/>
      <c r="K53" s="90">
        <v>110911.71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354181.22</v>
      </c>
      <c r="H56" s="17" t="s">
        <v>24</v>
      </c>
      <c r="I56" s="91"/>
      <c r="J56" s="91">
        <v>354181.22</v>
      </c>
      <c r="K56" s="90">
        <v>354181.22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395.18</v>
      </c>
      <c r="H57" s="17" t="s">
        <v>24</v>
      </c>
      <c r="I57" s="91"/>
      <c r="J57" s="91">
        <v>395.18</v>
      </c>
      <c r="K57" s="90">
        <v>395.18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505451.17</v>
      </c>
      <c r="H59" s="17" t="s">
        <v>24</v>
      </c>
      <c r="I59" s="91"/>
      <c r="J59" s="91">
        <v>505451.17</v>
      </c>
      <c r="K59" s="90">
        <v>505451.17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180339.51</v>
      </c>
      <c r="H61" s="17" t="s">
        <v>24</v>
      </c>
      <c r="I61" s="91"/>
      <c r="J61" s="91">
        <v>180339.51</v>
      </c>
      <c r="K61" s="90">
        <v>180339.51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161455.72</v>
      </c>
      <c r="H63" s="17" t="s">
        <v>24</v>
      </c>
      <c r="I63" s="91"/>
      <c r="J63" s="91">
        <v>161455.72</v>
      </c>
      <c r="K63" s="90">
        <v>161455.72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2879283.69</v>
      </c>
      <c r="H70" s="10"/>
      <c r="I70" s="90">
        <v>0</v>
      </c>
      <c r="J70" s="90">
        <v>2879283.69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2366962.7799999998</v>
      </c>
      <c r="H72" s="17" t="s">
        <v>24</v>
      </c>
      <c r="I72" s="91"/>
      <c r="J72" s="91">
        <v>2366962.7799999998</v>
      </c>
      <c r="K72" s="90">
        <v>2366962.7799999998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512320.91</v>
      </c>
      <c r="H73" s="17" t="s">
        <v>24</v>
      </c>
      <c r="I73" s="91"/>
      <c r="J73" s="91">
        <v>512320.91</v>
      </c>
      <c r="K73" s="90">
        <v>512320.91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13312288.929999998</v>
      </c>
      <c r="H76" s="119"/>
      <c r="I76" s="94">
        <v>4674888</v>
      </c>
      <c r="J76" s="94">
        <v>8637400.9299999997</v>
      </c>
      <c r="K76" s="90">
        <v>13312288.93</v>
      </c>
      <c r="L76" s="27"/>
    </row>
    <row r="77" spans="1:12" ht="15.75" x14ac:dyDescent="0.25">
      <c r="F77" s="83" t="s">
        <v>200</v>
      </c>
      <c r="G77" s="95">
        <v>13312288.93</v>
      </c>
      <c r="H77" s="14"/>
      <c r="I77" s="120">
        <v>0.35117086359693372</v>
      </c>
      <c r="J77" s="120">
        <v>0.64882913640306639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115962690.55844833</v>
      </c>
      <c r="J83" s="87">
        <v>4.0313724849663869E-2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1838288.77</v>
      </c>
      <c r="H8" s="10"/>
      <c r="I8" s="90">
        <v>759886.63</v>
      </c>
      <c r="J8" s="90">
        <v>1078402.1400000001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20311.22</v>
      </c>
      <c r="H10" s="17" t="s">
        <v>15</v>
      </c>
      <c r="I10" s="91">
        <v>20311.22</v>
      </c>
      <c r="J10" s="91"/>
      <c r="K10" s="90">
        <v>20311.22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482517.4</v>
      </c>
      <c r="H11" s="17" t="s">
        <v>15</v>
      </c>
      <c r="I11" s="91">
        <v>482517.4</v>
      </c>
      <c r="J11" s="91"/>
      <c r="K11" s="90">
        <v>482517.4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782973.28999999992</v>
      </c>
      <c r="H14" s="17" t="s">
        <v>24</v>
      </c>
      <c r="I14" s="91">
        <v>0</v>
      </c>
      <c r="J14" s="91">
        <v>782973.29</v>
      </c>
      <c r="K14" s="90">
        <v>782973.29</v>
      </c>
      <c r="L14" s="18" t="s">
        <v>287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268972.76</v>
      </c>
      <c r="H18" s="17" t="s">
        <v>24</v>
      </c>
      <c r="I18" s="91">
        <v>0</v>
      </c>
      <c r="J18" s="91">
        <v>268972.76</v>
      </c>
      <c r="K18" s="90">
        <v>268972.76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26456.09</v>
      </c>
      <c r="H19" s="17" t="s">
        <v>24</v>
      </c>
      <c r="I19" s="92">
        <v>0</v>
      </c>
      <c r="J19" s="92">
        <v>26456.09</v>
      </c>
      <c r="K19" s="90">
        <v>26456.09</v>
      </c>
      <c r="L19" s="18" t="s">
        <v>288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257058.01</v>
      </c>
      <c r="H20" s="17" t="s">
        <v>15</v>
      </c>
      <c r="I20" s="91">
        <v>257058.01</v>
      </c>
      <c r="J20" s="91"/>
      <c r="K20" s="90">
        <v>257058.01</v>
      </c>
      <c r="L20" s="18" t="s">
        <v>289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1850167.5999999999</v>
      </c>
      <c r="H25" s="10"/>
      <c r="I25" s="90">
        <v>1179718.56</v>
      </c>
      <c r="J25" s="90">
        <v>670449.04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310082.32</v>
      </c>
      <c r="H26" s="17" t="s">
        <v>15</v>
      </c>
      <c r="I26" s="91">
        <v>310082.32</v>
      </c>
      <c r="J26" s="91"/>
      <c r="K26" s="90">
        <v>310082.32</v>
      </c>
      <c r="L26" s="18" t="s">
        <v>290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927882.12</v>
      </c>
      <c r="H30" s="17" t="s">
        <v>59</v>
      </c>
      <c r="I30" s="91">
        <v>766393.05</v>
      </c>
      <c r="J30" s="91">
        <v>161489.07</v>
      </c>
      <c r="K30" s="90">
        <v>927882.12000000011</v>
      </c>
      <c r="L30" s="18" t="s">
        <v>291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103243.19</v>
      </c>
      <c r="H31" s="17" t="s">
        <v>15</v>
      </c>
      <c r="I31" s="91">
        <v>103243.19</v>
      </c>
      <c r="J31" s="91"/>
      <c r="K31" s="90">
        <v>103243.19</v>
      </c>
      <c r="L31" s="18" t="s">
        <v>292</v>
      </c>
    </row>
    <row r="32" spans="1:12" ht="30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508959.97</v>
      </c>
      <c r="H32" s="17" t="s">
        <v>24</v>
      </c>
      <c r="I32" s="91">
        <v>0</v>
      </c>
      <c r="J32" s="91">
        <v>508959.97</v>
      </c>
      <c r="K32" s="90">
        <v>508959.97</v>
      </c>
      <c r="L32" s="18" t="s">
        <v>293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3220322.5300000007</v>
      </c>
      <c r="H42" s="10"/>
      <c r="I42" s="90">
        <v>764957.86</v>
      </c>
      <c r="J42" s="90">
        <v>2455364.6700000009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1555961.0999999999</v>
      </c>
      <c r="H43" s="17" t="s">
        <v>24</v>
      </c>
      <c r="I43" s="91"/>
      <c r="J43" s="91">
        <v>1555961.1</v>
      </c>
      <c r="K43" s="90">
        <v>1555961.1</v>
      </c>
      <c r="L43" s="18" t="s">
        <v>294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618821.92000000004</v>
      </c>
      <c r="H47" s="17" t="s">
        <v>15</v>
      </c>
      <c r="I47" s="91">
        <v>618821.92000000004</v>
      </c>
      <c r="J47" s="91"/>
      <c r="K47" s="90">
        <v>618821.92000000004</v>
      </c>
      <c r="L47" s="18" t="s">
        <v>295</v>
      </c>
    </row>
    <row r="48" spans="1:12" ht="30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 t="s">
        <v>24</v>
      </c>
      <c r="I48" s="91"/>
      <c r="J48" s="91"/>
      <c r="K48" s="90">
        <v>0</v>
      </c>
      <c r="L48" s="18" t="s">
        <v>296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75225.460000000006</v>
      </c>
      <c r="H49" s="17" t="s">
        <v>15</v>
      </c>
      <c r="I49" s="91">
        <v>75225.460000000006</v>
      </c>
      <c r="J49" s="91"/>
      <c r="K49" s="90">
        <v>75225.460000000006</v>
      </c>
      <c r="L49" s="18" t="s">
        <v>297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186084.41</v>
      </c>
      <c r="H54" s="17" t="s">
        <v>24</v>
      </c>
      <c r="I54" s="91"/>
      <c r="J54" s="91">
        <v>186084.41</v>
      </c>
      <c r="K54" s="90">
        <v>186084.41</v>
      </c>
      <c r="L54" s="18" t="s">
        <v>298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335794.65</v>
      </c>
      <c r="H55" s="17" t="s">
        <v>24</v>
      </c>
      <c r="I55" s="91"/>
      <c r="J55" s="91">
        <v>335794.65</v>
      </c>
      <c r="K55" s="90">
        <v>335794.65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114936.45</v>
      </c>
      <c r="H56" s="17" t="s">
        <v>24</v>
      </c>
      <c r="I56" s="91"/>
      <c r="J56" s="91">
        <v>114936.45</v>
      </c>
      <c r="K56" s="90">
        <v>114936.45</v>
      </c>
      <c r="L56" s="18" t="s">
        <v>299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 t="s">
        <v>300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10057.68</v>
      </c>
      <c r="H60" s="17" t="s">
        <v>24</v>
      </c>
      <c r="I60" s="91"/>
      <c r="J60" s="91">
        <v>10057.68</v>
      </c>
      <c r="K60" s="90">
        <v>10057.68</v>
      </c>
      <c r="L60" s="18" t="s">
        <v>301</v>
      </c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70910.48</v>
      </c>
      <c r="H61" s="17" t="s">
        <v>15</v>
      </c>
      <c r="I61" s="91">
        <v>70910.48</v>
      </c>
      <c r="J61" s="91"/>
      <c r="K61" s="90">
        <v>70910.48</v>
      </c>
      <c r="L61" s="18" t="s">
        <v>302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213025.7</v>
      </c>
      <c r="H62" s="17" t="s">
        <v>24</v>
      </c>
      <c r="I62" s="91"/>
      <c r="J62" s="91">
        <v>213025.7</v>
      </c>
      <c r="K62" s="90">
        <v>213025.7</v>
      </c>
      <c r="L62" s="18" t="s">
        <v>303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39504.68</v>
      </c>
      <c r="H63" s="17" t="s">
        <v>24</v>
      </c>
      <c r="I63" s="91"/>
      <c r="J63" s="91">
        <v>39504.68</v>
      </c>
      <c r="K63" s="90">
        <v>39504.68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641672.29</v>
      </c>
      <c r="H70" s="10"/>
      <c r="I70" s="90">
        <v>50019.85</v>
      </c>
      <c r="J70" s="90">
        <v>591652.44000000006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12000</v>
      </c>
      <c r="H71" s="17"/>
      <c r="I71" s="91">
        <v>0</v>
      </c>
      <c r="J71" s="91">
        <v>12000</v>
      </c>
      <c r="K71" s="90">
        <v>12000</v>
      </c>
      <c r="L71" s="18" t="s">
        <v>304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250099.25999999998</v>
      </c>
      <c r="H72" s="17" t="s">
        <v>59</v>
      </c>
      <c r="I72" s="91">
        <v>50019.85</v>
      </c>
      <c r="J72" s="91">
        <v>200079.41</v>
      </c>
      <c r="K72" s="98">
        <v>250099.26</v>
      </c>
      <c r="L72" s="99">
        <v>0.2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379573.03</v>
      </c>
      <c r="H73" s="17" t="s">
        <v>24</v>
      </c>
      <c r="I73" s="91"/>
      <c r="J73" s="91">
        <v>379573.03</v>
      </c>
      <c r="K73" s="90">
        <v>379573.03</v>
      </c>
      <c r="L73" s="18" t="s">
        <v>305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7550451.1900000004</v>
      </c>
      <c r="H76" s="26"/>
      <c r="I76" s="94">
        <v>2754582.9</v>
      </c>
      <c r="J76" s="94">
        <v>4795868.2900000019</v>
      </c>
      <c r="K76" s="98">
        <v>7550451.1900000013</v>
      </c>
      <c r="L76" s="27"/>
    </row>
    <row r="77" spans="1:12" ht="15.75" x14ac:dyDescent="0.25">
      <c r="F77" s="83" t="s">
        <v>200</v>
      </c>
      <c r="G77" s="95">
        <v>7550451.1899999995</v>
      </c>
      <c r="H77" s="14"/>
      <c r="I77" s="85">
        <v>0.36482361526265289</v>
      </c>
      <c r="J77" s="85">
        <v>0.63517638473734728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45615693.99000001</v>
      </c>
      <c r="J83" s="87">
        <v>6.0386736648221702E-2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1627212.5500000003</v>
      </c>
      <c r="H8" s="10"/>
      <c r="I8" s="90">
        <v>1268271.1300000001</v>
      </c>
      <c r="J8" s="90">
        <v>358941.42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3201.27</v>
      </c>
      <c r="H10" s="17" t="s">
        <v>15</v>
      </c>
      <c r="I10" s="91">
        <v>3201.27</v>
      </c>
      <c r="J10" s="91"/>
      <c r="K10" s="90">
        <v>3201.27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511638.03</v>
      </c>
      <c r="H11" s="17" t="s">
        <v>15</v>
      </c>
      <c r="I11" s="91">
        <v>511638.03</v>
      </c>
      <c r="J11" s="91"/>
      <c r="K11" s="90">
        <v>511638.03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131958.54999999999</v>
      </c>
      <c r="H12" s="17" t="s">
        <v>15</v>
      </c>
      <c r="I12" s="91">
        <v>131958.54999999999</v>
      </c>
      <c r="J12" s="91"/>
      <c r="K12" s="90">
        <v>131958.54999999999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285419.90000000002</v>
      </c>
      <c r="H13" s="17" t="s">
        <v>15</v>
      </c>
      <c r="I13" s="91">
        <v>285419.90000000002</v>
      </c>
      <c r="J13" s="91"/>
      <c r="K13" s="90">
        <v>285419.90000000002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231181.17</v>
      </c>
      <c r="H15" s="17" t="s">
        <v>59</v>
      </c>
      <c r="I15" s="91">
        <v>208485.06</v>
      </c>
      <c r="J15" s="91">
        <v>22696.11</v>
      </c>
      <c r="K15" s="90">
        <v>231181.16999999998</v>
      </c>
      <c r="L15" s="18" t="s">
        <v>306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323940.01999999996</v>
      </c>
      <c r="H18" s="17" t="s">
        <v>24</v>
      </c>
      <c r="I18" s="91"/>
      <c r="J18" s="91">
        <v>323940.02</v>
      </c>
      <c r="K18" s="90">
        <v>323940.02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127568.32000000001</v>
      </c>
      <c r="H20" s="17" t="s">
        <v>15</v>
      </c>
      <c r="I20" s="91">
        <v>127568.32000000001</v>
      </c>
      <c r="J20" s="91"/>
      <c r="K20" s="90">
        <v>127568.32000000001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12305.29</v>
      </c>
      <c r="H23" s="17" t="s">
        <v>24</v>
      </c>
      <c r="I23" s="91"/>
      <c r="J23" s="91">
        <v>12305.29</v>
      </c>
      <c r="K23" s="90">
        <v>12305.29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1228218.6600000001</v>
      </c>
      <c r="H25" s="10"/>
      <c r="I25" s="90">
        <v>783197.41</v>
      </c>
      <c r="J25" s="90">
        <v>445021.25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643879.89</v>
      </c>
      <c r="H28" s="17" t="s">
        <v>59</v>
      </c>
      <c r="I28" s="91">
        <v>632303.64</v>
      </c>
      <c r="J28" s="91">
        <v>11576.25</v>
      </c>
      <c r="K28" s="90">
        <v>643879.89</v>
      </c>
      <c r="L28" s="18" t="s">
        <v>307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150893.76999999999</v>
      </c>
      <c r="H31" s="17" t="s">
        <v>15</v>
      </c>
      <c r="I31" s="91">
        <v>150893.76999999999</v>
      </c>
      <c r="J31" s="91"/>
      <c r="K31" s="90">
        <v>150893.76999999999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433445</v>
      </c>
      <c r="H32" s="17" t="s">
        <v>24</v>
      </c>
      <c r="I32" s="91"/>
      <c r="J32" s="91">
        <v>433445</v>
      </c>
      <c r="K32" s="90">
        <v>433445</v>
      </c>
      <c r="L32" s="18" t="s">
        <v>308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5893192.4000000004</v>
      </c>
      <c r="H42" s="10"/>
      <c r="I42" s="90">
        <v>1051231.2000000002</v>
      </c>
      <c r="J42" s="90">
        <v>4841961.1999999993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1131179.1000000001</v>
      </c>
      <c r="H43" s="17" t="s">
        <v>24</v>
      </c>
      <c r="I43" s="91"/>
      <c r="J43" s="91">
        <v>1131179.1000000001</v>
      </c>
      <c r="K43" s="90">
        <v>1131179.1000000001</v>
      </c>
      <c r="L43" s="18" t="s">
        <v>309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855199.08</v>
      </c>
      <c r="H44" s="17" t="s">
        <v>24</v>
      </c>
      <c r="I44" s="91"/>
      <c r="J44" s="91">
        <v>855199.08</v>
      </c>
      <c r="K44" s="90">
        <v>855199.08</v>
      </c>
      <c r="L44" s="18" t="s">
        <v>310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623363.81999999995</v>
      </c>
      <c r="H46" s="17" t="s">
        <v>24</v>
      </c>
      <c r="I46" s="91"/>
      <c r="J46" s="91">
        <v>623363.81999999995</v>
      </c>
      <c r="K46" s="90">
        <v>623363.81999999995</v>
      </c>
      <c r="L46" s="18" t="s">
        <v>311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491670.46</v>
      </c>
      <c r="H47" s="17" t="s">
        <v>15</v>
      </c>
      <c r="I47" s="91">
        <v>491670.46</v>
      </c>
      <c r="J47" s="91"/>
      <c r="K47" s="90">
        <v>491670.46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189139.62</v>
      </c>
      <c r="H49" s="17" t="s">
        <v>15</v>
      </c>
      <c r="I49" s="91">
        <v>189139.62</v>
      </c>
      <c r="J49" s="91"/>
      <c r="K49" s="90">
        <v>189139.62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98612.4</v>
      </c>
      <c r="H50" s="17" t="s">
        <v>15</v>
      </c>
      <c r="I50" s="91">
        <v>98612.4</v>
      </c>
      <c r="J50" s="91"/>
      <c r="K50" s="90">
        <v>98612.4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7398.06</v>
      </c>
      <c r="H52" s="17" t="s">
        <v>15</v>
      </c>
      <c r="I52" s="91">
        <v>7398.06</v>
      </c>
      <c r="J52" s="91"/>
      <c r="K52" s="90">
        <v>7398.06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51215.89</v>
      </c>
      <c r="H54" s="17" t="s">
        <v>15</v>
      </c>
      <c r="I54" s="91">
        <v>51215.89</v>
      </c>
      <c r="J54" s="91"/>
      <c r="K54" s="90">
        <v>51215.89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1340609.68</v>
      </c>
      <c r="H55" s="17" t="s">
        <v>24</v>
      </c>
      <c r="I55" s="91"/>
      <c r="J55" s="91">
        <v>1340609.68</v>
      </c>
      <c r="K55" s="90">
        <v>1340609.68</v>
      </c>
      <c r="L55" s="18" t="s">
        <v>312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40320.81</v>
      </c>
      <c r="H56" s="17" t="s">
        <v>24</v>
      </c>
      <c r="I56" s="91"/>
      <c r="J56" s="91">
        <v>40320.81</v>
      </c>
      <c r="K56" s="90">
        <v>40320.81</v>
      </c>
      <c r="L56" s="18" t="s">
        <v>313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362645.66</v>
      </c>
      <c r="H57" s="17" t="s">
        <v>24</v>
      </c>
      <c r="I57" s="91"/>
      <c r="J57" s="91">
        <v>362645.66</v>
      </c>
      <c r="K57" s="90">
        <v>362645.66</v>
      </c>
      <c r="L57" s="18" t="s">
        <v>314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203915.17</v>
      </c>
      <c r="H59" s="17" t="s">
        <v>59</v>
      </c>
      <c r="I59" s="91">
        <v>122897.74000000002</v>
      </c>
      <c r="J59" s="91">
        <v>81017.429999999993</v>
      </c>
      <c r="K59" s="90">
        <v>203915.17</v>
      </c>
      <c r="L59" s="18" t="s">
        <v>315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90297.03</v>
      </c>
      <c r="H61" s="17" t="s">
        <v>15</v>
      </c>
      <c r="I61" s="91">
        <v>90297.03</v>
      </c>
      <c r="J61" s="91"/>
      <c r="K61" s="90">
        <v>90297.03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376651.69</v>
      </c>
      <c r="H62" s="17" t="s">
        <v>24</v>
      </c>
      <c r="I62" s="91"/>
      <c r="J62" s="91">
        <v>376651.69</v>
      </c>
      <c r="K62" s="90">
        <v>376651.69</v>
      </c>
      <c r="L62" s="18" t="s">
        <v>316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30973.93</v>
      </c>
      <c r="H63" s="17" t="s">
        <v>24</v>
      </c>
      <c r="I63" s="91"/>
      <c r="J63" s="91">
        <v>30973.93</v>
      </c>
      <c r="K63" s="90">
        <v>30973.93</v>
      </c>
      <c r="L63" s="18" t="s">
        <v>317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1293.6099999999999</v>
      </c>
      <c r="H66" s="10"/>
      <c r="I66" s="90">
        <v>0</v>
      </c>
      <c r="J66" s="90">
        <v>1293.6099999999999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1293.6099999999999</v>
      </c>
      <c r="H67" s="17" t="s">
        <v>24</v>
      </c>
      <c r="I67" s="91"/>
      <c r="J67" s="91">
        <v>1293.6099999999999</v>
      </c>
      <c r="K67" s="90">
        <v>1293.6099999999999</v>
      </c>
      <c r="L67" s="18" t="s">
        <v>318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1755774.21</v>
      </c>
      <c r="H70" s="10"/>
      <c r="I70" s="90">
        <v>618699.04</v>
      </c>
      <c r="J70" s="90">
        <v>1137075.17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157607.13</v>
      </c>
      <c r="H71" s="17" t="s">
        <v>24</v>
      </c>
      <c r="I71" s="91"/>
      <c r="J71" s="91">
        <v>157607.13</v>
      </c>
      <c r="K71" s="90">
        <v>157607.13</v>
      </c>
      <c r="L71" s="18" t="s">
        <v>319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971158</v>
      </c>
      <c r="H72" s="17" t="s">
        <v>59</v>
      </c>
      <c r="I72" s="91">
        <v>618699.04</v>
      </c>
      <c r="J72" s="91">
        <v>352458.95999999996</v>
      </c>
      <c r="K72" s="90">
        <v>971158</v>
      </c>
      <c r="L72" s="18" t="s">
        <v>320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627009.07999999996</v>
      </c>
      <c r="H73" s="17" t="s">
        <v>24</v>
      </c>
      <c r="I73" s="91"/>
      <c r="J73" s="91">
        <v>627009.07999999996</v>
      </c>
      <c r="K73" s="90">
        <v>627009.07999999996</v>
      </c>
      <c r="L73" s="18" t="s">
        <v>321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10505691.43</v>
      </c>
      <c r="H76" s="26"/>
      <c r="I76" s="94">
        <v>3721398.7800000003</v>
      </c>
      <c r="J76" s="94">
        <v>6784292.6499999994</v>
      </c>
      <c r="K76" s="90">
        <v>10505691.43</v>
      </c>
      <c r="L76" s="27"/>
    </row>
    <row r="77" spans="1:12" ht="15.75" x14ac:dyDescent="0.25">
      <c r="F77" s="83" t="s">
        <v>200</v>
      </c>
      <c r="G77" s="95">
        <v>10505691.43</v>
      </c>
      <c r="H77" s="14"/>
      <c r="I77" s="85">
        <v>0.35422692592828231</v>
      </c>
      <c r="J77" s="85">
        <v>0.64577307407171769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51059884.397</v>
      </c>
      <c r="J83" s="87">
        <v>7.2883024001101138E-2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1419746.54</v>
      </c>
      <c r="H8" s="10"/>
      <c r="I8" s="90">
        <v>690474.65</v>
      </c>
      <c r="J8" s="90">
        <v>729271.89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57747.67</v>
      </c>
      <c r="H10" s="17" t="s">
        <v>15</v>
      </c>
      <c r="I10" s="91">
        <v>57747.67</v>
      </c>
      <c r="J10" s="91"/>
      <c r="K10" s="90">
        <v>57747.67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475052.13</v>
      </c>
      <c r="H11" s="17" t="s">
        <v>15</v>
      </c>
      <c r="I11" s="91">
        <v>475052.13</v>
      </c>
      <c r="J11" s="91"/>
      <c r="K11" s="90">
        <v>475052.13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452431.49</v>
      </c>
      <c r="H14" s="17" t="s">
        <v>24</v>
      </c>
      <c r="I14" s="91">
        <v>0</v>
      </c>
      <c r="J14" s="91">
        <v>452431.49</v>
      </c>
      <c r="K14" s="90">
        <v>452431.49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157674.85</v>
      </c>
      <c r="H15" s="17" t="s">
        <v>15</v>
      </c>
      <c r="I15" s="91">
        <v>157674.85</v>
      </c>
      <c r="J15" s="91"/>
      <c r="K15" s="90">
        <v>157674.85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276840.40000000002</v>
      </c>
      <c r="H18" s="17" t="s">
        <v>24</v>
      </c>
      <c r="I18" s="91">
        <v>0</v>
      </c>
      <c r="J18" s="91">
        <v>276840.40000000002</v>
      </c>
      <c r="K18" s="90">
        <v>276840.40000000002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1814979.7500000002</v>
      </c>
      <c r="H25" s="10"/>
      <c r="I25" s="90">
        <v>1352917.25</v>
      </c>
      <c r="J25" s="90">
        <v>462062.5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319192.65000000002</v>
      </c>
      <c r="H26" s="17" t="s">
        <v>15</v>
      </c>
      <c r="I26" s="91">
        <v>319192.65000000002</v>
      </c>
      <c r="J26" s="91"/>
      <c r="K26" s="90">
        <v>319192.65000000002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1346654.03</v>
      </c>
      <c r="H30" s="17" t="s">
        <v>59</v>
      </c>
      <c r="I30" s="91">
        <v>1033724.6000000001</v>
      </c>
      <c r="J30" s="89">
        <v>312929.43</v>
      </c>
      <c r="K30" s="90">
        <v>1346654.03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149133.07</v>
      </c>
      <c r="H40" s="17" t="s">
        <v>24</v>
      </c>
      <c r="I40" s="91">
        <v>0</v>
      </c>
      <c r="J40" s="91">
        <v>149133.07</v>
      </c>
      <c r="K40" s="90">
        <v>149133.07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4835892.7200000007</v>
      </c>
      <c r="H42" s="10"/>
      <c r="I42" s="90">
        <v>1103758.68</v>
      </c>
      <c r="J42" s="90">
        <v>3732134.04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263885.53999999998</v>
      </c>
      <c r="H43" s="17" t="s">
        <v>24</v>
      </c>
      <c r="I43" s="91">
        <v>0</v>
      </c>
      <c r="J43" s="91">
        <v>263885.53999999998</v>
      </c>
      <c r="K43" s="90">
        <v>263885.53999999998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892196.60000000009</v>
      </c>
      <c r="H44" s="17" t="s">
        <v>24</v>
      </c>
      <c r="I44" s="91">
        <v>0</v>
      </c>
      <c r="J44" s="91">
        <v>892196.60000000009</v>
      </c>
      <c r="K44" s="90">
        <v>892196.60000000009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578177.66</v>
      </c>
      <c r="H47" s="17" t="s">
        <v>15</v>
      </c>
      <c r="I47" s="91">
        <v>578177.66</v>
      </c>
      <c r="J47" s="91"/>
      <c r="K47" s="90">
        <v>578177.66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238792.27000000002</v>
      </c>
      <c r="H48" s="17" t="s">
        <v>24</v>
      </c>
      <c r="I48" s="91">
        <v>0</v>
      </c>
      <c r="J48" s="91">
        <v>238792.27000000002</v>
      </c>
      <c r="K48" s="90">
        <v>238792.27000000002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479729.54</v>
      </c>
      <c r="H49" s="17" t="s">
        <v>15</v>
      </c>
      <c r="I49" s="91">
        <v>479729.54</v>
      </c>
      <c r="J49" s="91"/>
      <c r="K49" s="90">
        <v>479729.54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1697739.5</v>
      </c>
      <c r="H55" s="17" t="s">
        <v>24</v>
      </c>
      <c r="I55" s="91">
        <v>0</v>
      </c>
      <c r="J55" s="91">
        <v>1697739.5</v>
      </c>
      <c r="K55" s="90">
        <v>1697739.5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45851.48</v>
      </c>
      <c r="H61" s="17" t="s">
        <v>15</v>
      </c>
      <c r="I61" s="91">
        <v>45851.48</v>
      </c>
      <c r="J61" s="91"/>
      <c r="K61" s="90">
        <v>45851.48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533202.25</v>
      </c>
      <c r="H62" s="17" t="s">
        <v>24</v>
      </c>
      <c r="I62" s="91">
        <v>0</v>
      </c>
      <c r="J62" s="91">
        <v>533202.25</v>
      </c>
      <c r="K62" s="90">
        <v>533202.25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106317.88</v>
      </c>
      <c r="H63" s="17" t="s">
        <v>24</v>
      </c>
      <c r="I63" s="91">
        <v>0</v>
      </c>
      <c r="J63" s="91">
        <v>106317.88</v>
      </c>
      <c r="K63" s="90">
        <v>106317.88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38824.76</v>
      </c>
      <c r="H66" s="10"/>
      <c r="I66" s="90">
        <v>38824.76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38824.76</v>
      </c>
      <c r="H67" s="17" t="s">
        <v>15</v>
      </c>
      <c r="I67" s="91">
        <v>38824.76</v>
      </c>
      <c r="J67" s="91"/>
      <c r="K67" s="90">
        <v>38824.76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1598291.79</v>
      </c>
      <c r="H70" s="10"/>
      <c r="I70" s="90">
        <v>585512.55000000005</v>
      </c>
      <c r="J70" s="90">
        <v>1012779.24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833758.87000000011</v>
      </c>
      <c r="H72" s="17" t="s">
        <v>59</v>
      </c>
      <c r="I72" s="91">
        <v>585512.55000000005</v>
      </c>
      <c r="J72" s="91">
        <v>248246.32</v>
      </c>
      <c r="K72" s="90">
        <v>833758.87000000011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764532.92</v>
      </c>
      <c r="H73" s="17" t="s">
        <v>24</v>
      </c>
      <c r="I73" s="91">
        <v>0</v>
      </c>
      <c r="J73" s="91">
        <v>764532.92</v>
      </c>
      <c r="K73" s="90">
        <v>764532.92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9707735.5600000005</v>
      </c>
      <c r="H76" s="26"/>
      <c r="I76" s="94">
        <v>3771487.8899999997</v>
      </c>
      <c r="J76" s="94">
        <v>5936247.6699999999</v>
      </c>
      <c r="K76" s="90">
        <v>9707735.5599999987</v>
      </c>
      <c r="L76" s="27"/>
    </row>
    <row r="77" spans="1:12" ht="15.75" x14ac:dyDescent="0.25">
      <c r="F77" s="83" t="s">
        <v>200</v>
      </c>
      <c r="G77" s="95">
        <v>9707735.5599999987</v>
      </c>
      <c r="H77" s="14"/>
      <c r="I77" s="85">
        <v>0.38850336071577124</v>
      </c>
      <c r="J77" s="85">
        <v>0.6114966392842287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48682432.985999994</v>
      </c>
      <c r="J83" s="87">
        <v>7.7471228504224457E-2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1678648.03</v>
      </c>
      <c r="H8" s="10"/>
      <c r="I8" s="90">
        <v>1138429.0999999999</v>
      </c>
      <c r="J8" s="90">
        <v>540218.92999999993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25875.68</v>
      </c>
      <c r="H10" s="17" t="s">
        <v>15</v>
      </c>
      <c r="I10" s="91">
        <v>25875.68</v>
      </c>
      <c r="J10" s="91"/>
      <c r="K10" s="90">
        <v>25875.68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641348.22</v>
      </c>
      <c r="H11" s="17" t="s">
        <v>15</v>
      </c>
      <c r="I11" s="91">
        <v>641348.22</v>
      </c>
      <c r="J11" s="91"/>
      <c r="K11" s="90">
        <v>641348.22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287573.58</v>
      </c>
      <c r="H13" s="17" t="s">
        <v>15</v>
      </c>
      <c r="I13" s="91">
        <v>287573.58</v>
      </c>
      <c r="J13" s="91"/>
      <c r="K13" s="90">
        <v>287573.58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276689.34999999998</v>
      </c>
      <c r="H14" s="17" t="s">
        <v>24</v>
      </c>
      <c r="I14" s="91"/>
      <c r="J14" s="91">
        <v>276689.34999999998</v>
      </c>
      <c r="K14" s="90">
        <v>276689.34999999998</v>
      </c>
      <c r="L14" s="80" t="s">
        <v>322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263529.58</v>
      </c>
      <c r="H18" s="17" t="s">
        <v>24</v>
      </c>
      <c r="I18" s="91"/>
      <c r="J18" s="91">
        <v>263529.58</v>
      </c>
      <c r="K18" s="90">
        <v>263529.58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152310.65</v>
      </c>
      <c r="H19" s="17" t="s">
        <v>15</v>
      </c>
      <c r="I19" s="92">
        <v>152310.65</v>
      </c>
      <c r="J19" s="92"/>
      <c r="K19" s="90">
        <v>152310.65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31320.97</v>
      </c>
      <c r="H20" s="17" t="s">
        <v>15</v>
      </c>
      <c r="I20" s="91">
        <v>31320.97</v>
      </c>
      <c r="J20" s="91"/>
      <c r="K20" s="90">
        <v>31320.97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2517191.64</v>
      </c>
      <c r="H25" s="10"/>
      <c r="I25" s="90">
        <v>2391234.16</v>
      </c>
      <c r="J25" s="90">
        <v>125957.48</v>
      </c>
      <c r="K25" s="90"/>
      <c r="L25" s="15"/>
    </row>
    <row r="26" spans="1:12" ht="15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2517191.64</v>
      </c>
      <c r="H26" s="17" t="s">
        <v>59</v>
      </c>
      <c r="I26" s="91">
        <v>2391234.16</v>
      </c>
      <c r="J26" s="91">
        <v>125957.48</v>
      </c>
      <c r="K26" s="90">
        <v>2517191.64</v>
      </c>
      <c r="L26" s="80" t="s">
        <v>323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2908014.08</v>
      </c>
      <c r="H42" s="10"/>
      <c r="I42" s="90">
        <v>965538.55</v>
      </c>
      <c r="J42" s="90">
        <v>1942475.53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2363958.16</v>
      </c>
      <c r="H43" s="17" t="s">
        <v>59</v>
      </c>
      <c r="I43" s="91">
        <v>472791.63</v>
      </c>
      <c r="J43" s="91">
        <v>1891166.53</v>
      </c>
      <c r="K43" s="90">
        <v>2363958.16</v>
      </c>
      <c r="L43" s="80" t="s">
        <v>324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492746.92</v>
      </c>
      <c r="H47" s="17" t="s">
        <v>15</v>
      </c>
      <c r="I47" s="91">
        <v>492746.92</v>
      </c>
      <c r="J47" s="91"/>
      <c r="K47" s="90">
        <v>492746.92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51309</v>
      </c>
      <c r="H50" s="17" t="s">
        <v>24</v>
      </c>
      <c r="I50" s="91"/>
      <c r="J50" s="91">
        <v>51309</v>
      </c>
      <c r="K50" s="90">
        <v>51309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693404.74</v>
      </c>
      <c r="H70" s="10"/>
      <c r="I70" s="90">
        <v>163029.48000000001</v>
      </c>
      <c r="J70" s="90">
        <v>530375.26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326058.95000000007</v>
      </c>
      <c r="H72" s="17" t="s">
        <v>59</v>
      </c>
      <c r="I72" s="91">
        <v>163029.48000000001</v>
      </c>
      <c r="J72" s="91">
        <v>163029.47</v>
      </c>
      <c r="K72" s="90">
        <v>326058.95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367345.79</v>
      </c>
      <c r="H73" s="17" t="s">
        <v>24</v>
      </c>
      <c r="I73" s="91"/>
      <c r="J73" s="91">
        <v>367345.79</v>
      </c>
      <c r="K73" s="90">
        <v>367345.79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7797258.4900000002</v>
      </c>
      <c r="H76" s="119"/>
      <c r="I76" s="94">
        <v>4658231.29</v>
      </c>
      <c r="J76" s="94">
        <v>3139027.2</v>
      </c>
      <c r="K76" s="90">
        <v>7797258.4900000002</v>
      </c>
      <c r="L76" s="27"/>
    </row>
    <row r="77" spans="1:12" ht="15.75" x14ac:dyDescent="0.25">
      <c r="F77" s="83" t="s">
        <v>200</v>
      </c>
      <c r="G77" s="95">
        <v>7797258.4900000002</v>
      </c>
      <c r="H77" s="14"/>
      <c r="I77" s="120">
        <v>0.59741911801105363</v>
      </c>
      <c r="J77" s="120">
        <v>0.40258088198894637</v>
      </c>
      <c r="K77" s="29"/>
      <c r="L77" s="30"/>
    </row>
    <row r="78" spans="1:12" x14ac:dyDescent="0.25">
      <c r="G78" s="101">
        <f>G76-G77</f>
        <v>0</v>
      </c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32270652.482736468</v>
      </c>
      <c r="J83" s="87">
        <v>0.1443488411798296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4013556.81</v>
      </c>
      <c r="H8" s="10"/>
      <c r="I8" s="90">
        <v>3235637.69</v>
      </c>
      <c r="J8" s="90">
        <v>777919.12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105425.29</v>
      </c>
      <c r="H10" s="17" t="s">
        <v>15</v>
      </c>
      <c r="I10" s="91">
        <v>105425.29</v>
      </c>
      <c r="J10" s="91"/>
      <c r="K10" s="90">
        <v>105425.29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906419.36</v>
      </c>
      <c r="H11" s="17" t="s">
        <v>15</v>
      </c>
      <c r="I11" s="91">
        <v>906419.36</v>
      </c>
      <c r="J11" s="91"/>
      <c r="K11" s="90">
        <v>906419.36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184271.45</v>
      </c>
      <c r="H12" s="17" t="s">
        <v>15</v>
      </c>
      <c r="I12" s="91">
        <v>184271.45</v>
      </c>
      <c r="J12" s="91"/>
      <c r="K12" s="90">
        <v>184271.45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1618776.96</v>
      </c>
      <c r="H13" s="17" t="s">
        <v>15</v>
      </c>
      <c r="I13" s="91">
        <v>1618776.96</v>
      </c>
      <c r="J13" s="91"/>
      <c r="K13" s="90">
        <v>1618776.96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>
        <v>588.9</v>
      </c>
      <c r="H15" s="17" t="s">
        <v>15</v>
      </c>
      <c r="I15" s="91">
        <v>588.9</v>
      </c>
      <c r="J15" s="91"/>
      <c r="K15" s="90">
        <v>588.9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0</v>
      </c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744811.8600000001</v>
      </c>
      <c r="H18" s="17" t="s">
        <v>24</v>
      </c>
      <c r="I18" s="91"/>
      <c r="J18" s="91">
        <v>744811.86</v>
      </c>
      <c r="K18" s="90">
        <v>744811.86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401079.27</v>
      </c>
      <c r="H20" s="17" t="s">
        <v>15</v>
      </c>
      <c r="I20" s="91">
        <v>401079.27</v>
      </c>
      <c r="J20" s="91"/>
      <c r="K20" s="90">
        <v>401079.27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33107.26</v>
      </c>
      <c r="H22" s="17" t="s">
        <v>24</v>
      </c>
      <c r="I22" s="91"/>
      <c r="J22" s="91">
        <v>33107.26</v>
      </c>
      <c r="K22" s="90">
        <v>33107.26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19076.46</v>
      </c>
      <c r="H24" s="17" t="s">
        <v>15</v>
      </c>
      <c r="I24" s="93">
        <v>19076.46</v>
      </c>
      <c r="J24" s="93"/>
      <c r="K24" s="90">
        <v>19076.46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5061580.51</v>
      </c>
      <c r="H25" s="10"/>
      <c r="I25" s="90">
        <v>3349862.08</v>
      </c>
      <c r="J25" s="90">
        <v>1711718.4300000002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1294954.6200000001</v>
      </c>
      <c r="H28" s="17" t="s">
        <v>15</v>
      </c>
      <c r="I28" s="91">
        <v>1294954.6200000001</v>
      </c>
      <c r="J28" s="91"/>
      <c r="K28" s="90">
        <v>1294954.6200000001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199895.93</v>
      </c>
      <c r="H29" s="17" t="s">
        <v>15</v>
      </c>
      <c r="I29" s="91">
        <v>199895.93</v>
      </c>
      <c r="J29" s="91"/>
      <c r="K29" s="90">
        <v>199895.93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121615.07</v>
      </c>
      <c r="H31" s="17" t="s">
        <v>15</v>
      </c>
      <c r="I31" s="91">
        <v>121615.07</v>
      </c>
      <c r="J31" s="91"/>
      <c r="K31" s="90">
        <v>121615.07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86333.95</v>
      </c>
      <c r="H32" s="17" t="s">
        <v>15</v>
      </c>
      <c r="I32" s="91">
        <v>86333.95</v>
      </c>
      <c r="J32" s="91"/>
      <c r="K32" s="90">
        <v>86333.95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462538.32</v>
      </c>
      <c r="H33" s="17" t="s">
        <v>59</v>
      </c>
      <c r="I33" s="91">
        <v>1984.02</v>
      </c>
      <c r="J33" s="91">
        <v>460554.30000000005</v>
      </c>
      <c r="K33" s="90">
        <v>462538.32000000007</v>
      </c>
      <c r="L33" s="18" t="s">
        <v>325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1836486.1600000001</v>
      </c>
      <c r="H35" s="17" t="s">
        <v>59</v>
      </c>
      <c r="I35" s="89">
        <v>1262424.02</v>
      </c>
      <c r="J35" s="91">
        <v>574062.14</v>
      </c>
      <c r="K35" s="90">
        <v>1836486.1600000001</v>
      </c>
      <c r="L35" s="18" t="s">
        <v>326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1059756.46</v>
      </c>
      <c r="H40" s="17" t="s">
        <v>59</v>
      </c>
      <c r="I40" s="91">
        <v>382654.47</v>
      </c>
      <c r="J40" s="91">
        <v>677101.99</v>
      </c>
      <c r="K40" s="90">
        <v>1059756.46</v>
      </c>
      <c r="L40" s="18" t="s">
        <v>327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9135511.0199999996</v>
      </c>
      <c r="H42" s="10"/>
      <c r="I42" s="90">
        <v>7573457.9999999991</v>
      </c>
      <c r="J42" s="90">
        <v>1562053.0199999998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3888152.51</v>
      </c>
      <c r="H44" s="17" t="s">
        <v>15</v>
      </c>
      <c r="I44" s="91">
        <v>3888152.51</v>
      </c>
      <c r="J44" s="91"/>
      <c r="K44" s="90">
        <v>3888152.51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48880.52</v>
      </c>
      <c r="H45" s="17" t="s">
        <v>15</v>
      </c>
      <c r="I45" s="91">
        <v>48880.52</v>
      </c>
      <c r="J45" s="91"/>
      <c r="K45" s="90">
        <v>48880.52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1966547.0600000003</v>
      </c>
      <c r="H47" s="17" t="s">
        <v>15</v>
      </c>
      <c r="I47" s="91">
        <v>1966547.06</v>
      </c>
      <c r="J47" s="91"/>
      <c r="K47" s="90">
        <v>1966547.06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351806.11</v>
      </c>
      <c r="H49" s="17" t="s">
        <v>15</v>
      </c>
      <c r="I49" s="91">
        <v>351806.11</v>
      </c>
      <c r="J49" s="91"/>
      <c r="K49" s="90">
        <v>351806.11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231597.81</v>
      </c>
      <c r="H50" s="17" t="s">
        <v>15</v>
      </c>
      <c r="I50" s="91">
        <v>231597.81</v>
      </c>
      <c r="J50" s="91"/>
      <c r="K50" s="90">
        <v>231597.81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83145.349999999991</v>
      </c>
      <c r="H52" s="17" t="s">
        <v>15</v>
      </c>
      <c r="I52" s="91">
        <v>83145.350000000006</v>
      </c>
      <c r="J52" s="91"/>
      <c r="K52" s="90">
        <v>83145.350000000006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171965.81</v>
      </c>
      <c r="H53" s="17" t="s">
        <v>15</v>
      </c>
      <c r="I53" s="91">
        <v>171965.81</v>
      </c>
      <c r="J53" s="91"/>
      <c r="K53" s="90">
        <v>171965.81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295544.01</v>
      </c>
      <c r="H54" s="17" t="s">
        <v>15</v>
      </c>
      <c r="I54" s="91">
        <v>295544.01</v>
      </c>
      <c r="J54" s="91"/>
      <c r="K54" s="90">
        <v>295544.01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221093.27</v>
      </c>
      <c r="H55" s="17" t="s">
        <v>15</v>
      </c>
      <c r="I55" s="91">
        <v>221093.27</v>
      </c>
      <c r="J55" s="91"/>
      <c r="K55" s="90">
        <v>221093.27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267138.12</v>
      </c>
      <c r="H56" s="17" t="s">
        <v>59</v>
      </c>
      <c r="I56" s="91">
        <v>64113.15</v>
      </c>
      <c r="J56" s="91">
        <v>203024.97</v>
      </c>
      <c r="K56" s="90">
        <v>267138.12</v>
      </c>
      <c r="L56" s="18" t="s">
        <v>328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157709.4</v>
      </c>
      <c r="H57" s="17" t="s">
        <v>15</v>
      </c>
      <c r="I57" s="91">
        <v>157709.4</v>
      </c>
      <c r="J57" s="91"/>
      <c r="K57" s="90">
        <v>157709.4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92903</v>
      </c>
      <c r="H61" s="17" t="s">
        <v>15</v>
      </c>
      <c r="I61" s="91">
        <v>92903</v>
      </c>
      <c r="J61" s="91"/>
      <c r="K61" s="90">
        <v>92903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1248866.6399999999</v>
      </c>
      <c r="H62" s="17" t="s">
        <v>24</v>
      </c>
      <c r="I62" s="91"/>
      <c r="J62" s="91">
        <v>1248866.6399999999</v>
      </c>
      <c r="K62" s="90">
        <v>1248866.6399999999</v>
      </c>
      <c r="L62" s="18" t="s">
        <v>329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110161.41</v>
      </c>
      <c r="H63" s="17" t="s">
        <v>24</v>
      </c>
      <c r="I63" s="91">
        <v>0</v>
      </c>
      <c r="J63" s="91">
        <v>110161.41</v>
      </c>
      <c r="K63" s="90">
        <v>110161.41</v>
      </c>
      <c r="L63" s="18" t="s">
        <v>330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136889.60999999999</v>
      </c>
      <c r="H66" s="10"/>
      <c r="I66" s="90">
        <v>136889.60999999999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136889.60999999999</v>
      </c>
      <c r="H67" s="17" t="s">
        <v>15</v>
      </c>
      <c r="I67" s="91">
        <v>136889.60999999999</v>
      </c>
      <c r="J67" s="91"/>
      <c r="K67" s="90">
        <v>136889.60999999999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2503950.17</v>
      </c>
      <c r="H70" s="10"/>
      <c r="I70" s="90">
        <v>2140077.39</v>
      </c>
      <c r="J70" s="90">
        <v>363872.78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1290</v>
      </c>
      <c r="H71" s="17" t="s">
        <v>24</v>
      </c>
      <c r="I71" s="91"/>
      <c r="J71" s="91">
        <v>1290</v>
      </c>
      <c r="K71" s="90">
        <v>1290</v>
      </c>
      <c r="L71" s="18" t="s">
        <v>331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2502660.17</v>
      </c>
      <c r="H72" s="17" t="s">
        <v>59</v>
      </c>
      <c r="I72" s="91">
        <v>2140077.39</v>
      </c>
      <c r="J72" s="91">
        <v>362582.78</v>
      </c>
      <c r="K72" s="90">
        <v>2502660.17</v>
      </c>
      <c r="L72" s="18" t="s">
        <v>332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20851488.119999997</v>
      </c>
      <c r="H76" s="26"/>
      <c r="I76" s="94">
        <v>16435924.77</v>
      </c>
      <c r="J76" s="94">
        <v>4415563.3500000006</v>
      </c>
      <c r="K76" s="90">
        <v>20851488.120000001</v>
      </c>
      <c r="L76" s="27"/>
    </row>
    <row r="77" spans="1:12" ht="15.75" x14ac:dyDescent="0.25">
      <c r="F77" s="83" t="s">
        <v>200</v>
      </c>
      <c r="G77" s="95">
        <v>20851488.119999997</v>
      </c>
      <c r="H77" s="14"/>
      <c r="I77" s="85">
        <v>0.78823749534860543</v>
      </c>
      <c r="J77" s="85">
        <v>0.21176250465139468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147222192.21000001</v>
      </c>
      <c r="J83" s="87">
        <v>0.11164026647936028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2862014.5300000003</v>
      </c>
      <c r="H8" s="10"/>
      <c r="I8" s="90">
        <v>1354465.8399999999</v>
      </c>
      <c r="J8" s="90">
        <v>1507548.69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3789.17</v>
      </c>
      <c r="H10" s="17" t="s">
        <v>15</v>
      </c>
      <c r="I10" s="91">
        <v>3789.17</v>
      </c>
      <c r="J10" s="91"/>
      <c r="K10" s="90">
        <v>3789.17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909460.5299999998</v>
      </c>
      <c r="H11" s="17" t="s">
        <v>15</v>
      </c>
      <c r="I11" s="91">
        <v>909460.5299999998</v>
      </c>
      <c r="J11" s="91"/>
      <c r="K11" s="90">
        <v>909460.5299999998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796736.90000000014</v>
      </c>
      <c r="H13" s="17" t="s">
        <v>59</v>
      </c>
      <c r="I13" s="91">
        <v>212004.91000000015</v>
      </c>
      <c r="J13" s="91">
        <v>584731.99</v>
      </c>
      <c r="K13" s="90">
        <v>796736.90000000014</v>
      </c>
      <c r="L13" s="80" t="s">
        <v>333</v>
      </c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592556.62000000011</v>
      </c>
      <c r="H14" s="17" t="s">
        <v>24</v>
      </c>
      <c r="I14" s="91"/>
      <c r="J14" s="91">
        <v>592556.62000000011</v>
      </c>
      <c r="K14" s="90">
        <v>592556.62000000011</v>
      </c>
      <c r="L14" s="80" t="s">
        <v>334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3932.47</v>
      </c>
      <c r="H15" s="17" t="s">
        <v>15</v>
      </c>
      <c r="I15" s="91"/>
      <c r="J15" s="91">
        <v>3932.47</v>
      </c>
      <c r="K15" s="90">
        <v>3932.47</v>
      </c>
      <c r="L15" s="18" t="s">
        <v>335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301940.45999999996</v>
      </c>
      <c r="H18" s="17" t="s">
        <v>24</v>
      </c>
      <c r="I18" s="91"/>
      <c r="J18" s="91">
        <v>301940.45999999996</v>
      </c>
      <c r="K18" s="90">
        <v>301940.45999999996</v>
      </c>
      <c r="L18" s="80" t="s">
        <v>336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229211.22999999995</v>
      </c>
      <c r="H20" s="17" t="s">
        <v>15</v>
      </c>
      <c r="I20" s="91">
        <v>229211.22999999995</v>
      </c>
      <c r="J20" s="91"/>
      <c r="K20" s="90">
        <v>229211.22999999995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24387.15</v>
      </c>
      <c r="H21" s="17" t="s">
        <v>24</v>
      </c>
      <c r="I21" s="91"/>
      <c r="J21" s="91">
        <v>24387.15</v>
      </c>
      <c r="K21" s="90">
        <v>24387.15</v>
      </c>
      <c r="L21" s="18" t="s">
        <v>337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1861573.21</v>
      </c>
      <c r="H25" s="10"/>
      <c r="I25" s="90">
        <v>956880.95</v>
      </c>
      <c r="J25" s="90">
        <v>904692.26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1861573.21</v>
      </c>
      <c r="H26" s="17" t="s">
        <v>59</v>
      </c>
      <c r="I26" s="91">
        <v>956880.95</v>
      </c>
      <c r="J26" s="91">
        <v>904692.26</v>
      </c>
      <c r="K26" s="90">
        <v>1861573.21</v>
      </c>
      <c r="L26" s="18" t="s">
        <v>338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6534607.0199999996</v>
      </c>
      <c r="H42" s="10"/>
      <c r="I42" s="90">
        <v>1122959.3895</v>
      </c>
      <c r="J42" s="90">
        <v>5411647.6305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3492654.36</v>
      </c>
      <c r="H43" s="17" t="s">
        <v>59</v>
      </c>
      <c r="I43" s="91">
        <v>174632.71799999988</v>
      </c>
      <c r="J43" s="91">
        <v>3318021.642</v>
      </c>
      <c r="K43" s="90">
        <v>3492654.36</v>
      </c>
      <c r="L43" s="80" t="s">
        <v>339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809066.22</v>
      </c>
      <c r="H44" s="17" t="s">
        <v>59</v>
      </c>
      <c r="I44" s="91">
        <v>40453.310999999987</v>
      </c>
      <c r="J44" s="91">
        <v>768612.90899999999</v>
      </c>
      <c r="K44" s="90">
        <v>809066.22</v>
      </c>
      <c r="L44" s="80" t="s">
        <v>339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250456.21</v>
      </c>
      <c r="H46" s="17" t="s">
        <v>59</v>
      </c>
      <c r="I46" s="91">
        <v>12522.810500000021</v>
      </c>
      <c r="J46" s="91">
        <v>237933.39949999997</v>
      </c>
      <c r="K46" s="90">
        <v>250456.21</v>
      </c>
      <c r="L46" s="80" t="s">
        <v>339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618073.2100000002</v>
      </c>
      <c r="H47" s="17" t="s">
        <v>59</v>
      </c>
      <c r="I47" s="91">
        <v>599238.2100000002</v>
      </c>
      <c r="J47" s="91">
        <v>18835</v>
      </c>
      <c r="K47" s="90">
        <v>618073.2100000002</v>
      </c>
      <c r="L47" s="80" t="s">
        <v>340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175076.88999999993</v>
      </c>
      <c r="H49" s="81" t="s">
        <v>15</v>
      </c>
      <c r="I49" s="91">
        <v>175076.88999999993</v>
      </c>
      <c r="J49" s="91"/>
      <c r="K49" s="90">
        <v>175076.88999999993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286108.55000000005</v>
      </c>
      <c r="H54" s="17" t="s">
        <v>24</v>
      </c>
      <c r="I54" s="91"/>
      <c r="J54" s="91">
        <v>286108.55000000005</v>
      </c>
      <c r="K54" s="90">
        <v>286108.55000000005</v>
      </c>
      <c r="L54" s="80" t="s">
        <v>341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404466.64</v>
      </c>
      <c r="H55" s="17" t="s">
        <v>24</v>
      </c>
      <c r="I55" s="91"/>
      <c r="J55" s="91">
        <v>404466.64</v>
      </c>
      <c r="K55" s="90">
        <v>404466.64</v>
      </c>
      <c r="L55" s="80" t="s">
        <v>341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953.71</v>
      </c>
      <c r="H60" s="17" t="s">
        <v>15</v>
      </c>
      <c r="I60" s="91">
        <v>953.71</v>
      </c>
      <c r="J60" s="91"/>
      <c r="K60" s="90">
        <v>953.71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120081.74</v>
      </c>
      <c r="H61" s="17" t="s">
        <v>15</v>
      </c>
      <c r="I61" s="91">
        <v>120081.74</v>
      </c>
      <c r="J61" s="91"/>
      <c r="K61" s="90">
        <v>120081.74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377669.49</v>
      </c>
      <c r="H62" s="17" t="s">
        <v>24</v>
      </c>
      <c r="I62" s="91"/>
      <c r="J62" s="91">
        <v>377669.49</v>
      </c>
      <c r="K62" s="90">
        <v>377669.49</v>
      </c>
      <c r="L62" s="80" t="s">
        <v>342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226792.50000000003</v>
      </c>
      <c r="H66" s="10"/>
      <c r="I66" s="90">
        <v>0</v>
      </c>
      <c r="J66" s="90">
        <v>226792.50000000003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226792.50000000003</v>
      </c>
      <c r="H69" s="17" t="s">
        <v>24</v>
      </c>
      <c r="I69" s="91"/>
      <c r="J69" s="91">
        <v>226792.50000000003</v>
      </c>
      <c r="K69" s="90">
        <v>226792.50000000003</v>
      </c>
      <c r="L69" s="18" t="s">
        <v>343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1966325.4000000001</v>
      </c>
      <c r="H70" s="10"/>
      <c r="I70" s="90">
        <v>699134.76999999979</v>
      </c>
      <c r="J70" s="90">
        <v>1267190.6300000004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811471.05999999982</v>
      </c>
      <c r="H72" s="17" t="s">
        <v>59</v>
      </c>
      <c r="I72" s="91">
        <v>699134.76999999979</v>
      </c>
      <c r="J72" s="91">
        <v>112336.29</v>
      </c>
      <c r="K72" s="90">
        <v>811471.05999999982</v>
      </c>
      <c r="L72" s="80" t="s">
        <v>344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1154854.3400000003</v>
      </c>
      <c r="H73" s="17" t="s">
        <v>24</v>
      </c>
      <c r="I73" s="91"/>
      <c r="J73" s="91">
        <v>1154854.3400000003</v>
      </c>
      <c r="K73" s="90">
        <v>1154854.3400000003</v>
      </c>
      <c r="L73" s="18" t="s">
        <v>345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13451312.66</v>
      </c>
      <c r="H76" s="26"/>
      <c r="I76" s="94">
        <v>4133440.9495000001</v>
      </c>
      <c r="J76" s="94">
        <v>9317871.7105</v>
      </c>
      <c r="K76" s="90">
        <v>13451312.66</v>
      </c>
      <c r="L76" s="27"/>
    </row>
    <row r="77" spans="1:12" ht="15.75" x14ac:dyDescent="0.25">
      <c r="F77" s="83" t="s">
        <v>200</v>
      </c>
      <c r="G77" s="95">
        <v>13451312.660000002</v>
      </c>
      <c r="H77" s="14"/>
      <c r="I77" s="85">
        <v>0.30728903966313725</v>
      </c>
      <c r="J77" s="85">
        <v>0.69271096033686275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71692965.381628901</v>
      </c>
      <c r="J83" s="87">
        <v>5.7654763302051687E-2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2382822.08</v>
      </c>
      <c r="H8" s="10"/>
      <c r="I8" s="90">
        <v>1834431.24</v>
      </c>
      <c r="J8" s="90">
        <v>548390.84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>
        <v>0</v>
      </c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9610.0400000000009</v>
      </c>
      <c r="H10" s="17" t="s">
        <v>15</v>
      </c>
      <c r="I10" s="91">
        <v>9610.0400000000009</v>
      </c>
      <c r="J10" s="91"/>
      <c r="K10" s="90">
        <v>9610.0400000000009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789168.67</v>
      </c>
      <c r="H11" s="17" t="s">
        <v>15</v>
      </c>
      <c r="I11" s="91">
        <v>789168.67</v>
      </c>
      <c r="J11" s="91"/>
      <c r="K11" s="90">
        <v>789168.67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581061.75</v>
      </c>
      <c r="H13" s="17" t="s">
        <v>15</v>
      </c>
      <c r="I13" s="91">
        <v>581061.75</v>
      </c>
      <c r="J13" s="91"/>
      <c r="K13" s="90">
        <v>581061.75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17288.259999999998</v>
      </c>
      <c r="H15" s="17" t="s">
        <v>15</v>
      </c>
      <c r="I15" s="91">
        <v>17288.259999999998</v>
      </c>
      <c r="J15" s="91"/>
      <c r="K15" s="90">
        <v>17288.259999999998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5488.25</v>
      </c>
      <c r="H17" s="17" t="s">
        <v>24</v>
      </c>
      <c r="I17" s="91"/>
      <c r="J17" s="91">
        <v>5488.25</v>
      </c>
      <c r="K17" s="90">
        <v>5488.25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542902.59</v>
      </c>
      <c r="H18" s="17" t="s">
        <v>24</v>
      </c>
      <c r="I18" s="91"/>
      <c r="J18" s="91">
        <v>542902.59</v>
      </c>
      <c r="K18" s="90">
        <v>542902.59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437302.52</v>
      </c>
      <c r="H20" s="17" t="s">
        <v>15</v>
      </c>
      <c r="I20" s="91">
        <v>437302.52</v>
      </c>
      <c r="J20" s="91"/>
      <c r="K20" s="90">
        <v>437302.52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3887339.6599999997</v>
      </c>
      <c r="H25" s="10"/>
      <c r="I25" s="90">
        <v>1592427.08</v>
      </c>
      <c r="J25" s="90">
        <v>2294912.58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4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2803776.86</v>
      </c>
      <c r="H30" s="17" t="s">
        <v>59</v>
      </c>
      <c r="I30" s="91">
        <v>1218802.28</v>
      </c>
      <c r="J30" s="91">
        <v>1584974.58</v>
      </c>
      <c r="K30" s="90">
        <v>2803776.8600000003</v>
      </c>
      <c r="L30" s="80" t="s">
        <v>346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373624.8</v>
      </c>
      <c r="H31" s="17" t="s">
        <v>15</v>
      </c>
      <c r="I31" s="91">
        <v>373624.8</v>
      </c>
      <c r="J31" s="91"/>
      <c r="K31" s="90">
        <v>373624.8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357151.5</v>
      </c>
      <c r="H33" s="17" t="s">
        <v>24</v>
      </c>
      <c r="I33" s="91"/>
      <c r="J33" s="91">
        <v>357151.5</v>
      </c>
      <c r="K33" s="90">
        <v>357151.5</v>
      </c>
      <c r="L33" s="80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352786.5</v>
      </c>
      <c r="H40" s="17" t="s">
        <v>24</v>
      </c>
      <c r="I40" s="91"/>
      <c r="J40" s="91">
        <v>352786.5</v>
      </c>
      <c r="K40" s="90">
        <v>352786.5</v>
      </c>
      <c r="L40" s="80" t="s">
        <v>347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5506269.5920000002</v>
      </c>
      <c r="H42" s="10"/>
      <c r="I42" s="90">
        <v>1718025.02</v>
      </c>
      <c r="J42" s="90">
        <v>3788244.5719999997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2323168.122</v>
      </c>
      <c r="H43" s="17" t="s">
        <v>24</v>
      </c>
      <c r="I43" s="91"/>
      <c r="J43" s="91">
        <v>2323168.122</v>
      </c>
      <c r="K43" s="90">
        <v>2323168.122</v>
      </c>
      <c r="L43" s="80" t="s">
        <v>348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583340.43999999994</v>
      </c>
      <c r="H44" s="17" t="s">
        <v>24</v>
      </c>
      <c r="I44" s="91"/>
      <c r="J44" s="91">
        <v>583340.43999999994</v>
      </c>
      <c r="K44" s="90">
        <v>583340.43999999994</v>
      </c>
      <c r="L44" s="80" t="s">
        <v>348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351669.42</v>
      </c>
      <c r="H45" s="17" t="s">
        <v>24</v>
      </c>
      <c r="I45" s="91"/>
      <c r="J45" s="91">
        <v>351669.42</v>
      </c>
      <c r="K45" s="90">
        <v>351669.42</v>
      </c>
      <c r="L45" s="80" t="s">
        <v>348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1504985.73</v>
      </c>
      <c r="H47" s="17" t="s">
        <v>59</v>
      </c>
      <c r="I47" s="91">
        <v>1474807.44</v>
      </c>
      <c r="J47" s="91">
        <v>30178.29</v>
      </c>
      <c r="K47" s="90">
        <v>1504985.73</v>
      </c>
      <c r="L47" s="80" t="s">
        <v>349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-261615.55</v>
      </c>
      <c r="H48" s="17" t="s">
        <v>24</v>
      </c>
      <c r="I48" s="91"/>
      <c r="J48" s="91">
        <v>-261615.55</v>
      </c>
      <c r="K48" s="90">
        <v>-261615.55</v>
      </c>
      <c r="L48" s="80" t="s">
        <v>350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156482.39000000001</v>
      </c>
      <c r="H49" s="17" t="s">
        <v>15</v>
      </c>
      <c r="I49" s="91">
        <v>156482.39000000001</v>
      </c>
      <c r="J49" s="91"/>
      <c r="K49" s="90">
        <v>156482.39000000001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318567.58</v>
      </c>
      <c r="H50" s="17" t="s">
        <v>24</v>
      </c>
      <c r="I50" s="91"/>
      <c r="J50" s="91">
        <v>318567.58</v>
      </c>
      <c r="K50" s="90">
        <v>318567.58</v>
      </c>
      <c r="L50" s="80" t="s">
        <v>351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49137.3</v>
      </c>
      <c r="H52" s="17" t="s">
        <v>24</v>
      </c>
      <c r="I52" s="91"/>
      <c r="J52" s="91">
        <v>49137.3</v>
      </c>
      <c r="K52" s="90">
        <v>49137.3</v>
      </c>
      <c r="L52" s="80" t="s">
        <v>351</v>
      </c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230573.42</v>
      </c>
      <c r="H59" s="17" t="s">
        <v>24</v>
      </c>
      <c r="I59" s="91"/>
      <c r="J59" s="91">
        <v>230573.42</v>
      </c>
      <c r="K59" s="90">
        <v>230573.42</v>
      </c>
      <c r="L59" s="80" t="s">
        <v>352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15927.57</v>
      </c>
      <c r="H60" s="17" t="s">
        <v>24</v>
      </c>
      <c r="I60" s="91"/>
      <c r="J60" s="91">
        <v>15927.57</v>
      </c>
      <c r="K60" s="90">
        <v>15927.57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86735.19</v>
      </c>
      <c r="H61" s="17" t="s">
        <v>15</v>
      </c>
      <c r="I61" s="91">
        <v>86735.19</v>
      </c>
      <c r="J61" s="91"/>
      <c r="K61" s="90">
        <v>86735.19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147297.98000000001</v>
      </c>
      <c r="H62" s="17" t="s">
        <v>59</v>
      </c>
      <c r="I62" s="91"/>
      <c r="J62" s="91">
        <v>147297.98000000001</v>
      </c>
      <c r="K62" s="90">
        <v>147297.98000000001</v>
      </c>
      <c r="L62" s="80" t="s">
        <v>353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3062101.2</v>
      </c>
      <c r="H70" s="10"/>
      <c r="I70" s="90">
        <v>1453265.05</v>
      </c>
      <c r="J70" s="90">
        <v>1608836.15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2445632.9900000002</v>
      </c>
      <c r="H72" s="17" t="s">
        <v>59</v>
      </c>
      <c r="I72" s="91">
        <v>1453265.05</v>
      </c>
      <c r="J72" s="91">
        <v>992367.94</v>
      </c>
      <c r="K72" s="90">
        <v>2445632.9900000002</v>
      </c>
      <c r="L72" s="80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616468.21</v>
      </c>
      <c r="H73" s="17" t="s">
        <v>24</v>
      </c>
      <c r="I73" s="91"/>
      <c r="J73" s="91">
        <v>616468.21</v>
      </c>
      <c r="K73" s="90">
        <v>616468.21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14838532.532000002</v>
      </c>
      <c r="H76" s="26"/>
      <c r="I76" s="94">
        <v>6598148.3899999997</v>
      </c>
      <c r="J76" s="94">
        <v>8240384.1419999991</v>
      </c>
      <c r="K76" s="90">
        <v>14838532.531999998</v>
      </c>
      <c r="L76" s="27"/>
    </row>
    <row r="77" spans="1:12" ht="15.75" x14ac:dyDescent="0.25">
      <c r="F77" s="83" t="s">
        <v>200</v>
      </c>
      <c r="G77" s="95">
        <v>14838532.532000002</v>
      </c>
      <c r="H77" s="14"/>
      <c r="I77" s="85">
        <v>0.44466313469817709</v>
      </c>
      <c r="J77" s="85">
        <v>0.55533686530182269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75736554.84199214</v>
      </c>
      <c r="J83" s="87">
        <v>8.7119732390331217E-2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1025799.61</v>
      </c>
      <c r="H8" s="10"/>
      <c r="I8" s="90">
        <v>858821.17999999993</v>
      </c>
      <c r="J8" s="90">
        <v>166978.43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27885.47</v>
      </c>
      <c r="H10" s="17" t="s">
        <v>15</v>
      </c>
      <c r="I10" s="91">
        <v>27885.47</v>
      </c>
      <c r="J10" s="91"/>
      <c r="K10" s="90">
        <v>27885.47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363128.73</v>
      </c>
      <c r="H11" s="17" t="s">
        <v>15</v>
      </c>
      <c r="I11" s="91">
        <v>363128.73</v>
      </c>
      <c r="J11" s="91"/>
      <c r="K11" s="90">
        <v>363128.73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452676.31999999995</v>
      </c>
      <c r="H13" s="17" t="s">
        <v>15</v>
      </c>
      <c r="I13" s="91">
        <v>452676.31999999995</v>
      </c>
      <c r="J13" s="91"/>
      <c r="K13" s="90">
        <v>452676.31999999995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166978.43</v>
      </c>
      <c r="H18" s="17" t="s">
        <v>24</v>
      </c>
      <c r="I18" s="91"/>
      <c r="J18" s="91">
        <v>166978.43</v>
      </c>
      <c r="K18" s="90">
        <v>166978.43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14939.66</v>
      </c>
      <c r="H20" s="17" t="s">
        <v>15</v>
      </c>
      <c r="I20" s="91">
        <v>14939.66</v>
      </c>
      <c r="J20" s="91"/>
      <c r="K20" s="90">
        <v>14939.66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191</v>
      </c>
      <c r="H23" s="17" t="s">
        <v>15</v>
      </c>
      <c r="I23" s="91">
        <v>191</v>
      </c>
      <c r="J23" s="91"/>
      <c r="K23" s="90">
        <v>191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642218.85</v>
      </c>
      <c r="H25" s="10"/>
      <c r="I25" s="90">
        <v>420308.56</v>
      </c>
      <c r="J25" s="90">
        <v>221910.29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420308.56</v>
      </c>
      <c r="H27" s="17" t="s">
        <v>15</v>
      </c>
      <c r="I27" s="91">
        <v>420308.56</v>
      </c>
      <c r="J27" s="91"/>
      <c r="K27" s="90">
        <v>420308.56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221910.29</v>
      </c>
      <c r="H33" s="17" t="s">
        <v>24</v>
      </c>
      <c r="I33" s="91"/>
      <c r="J33" s="91">
        <v>221910.29</v>
      </c>
      <c r="K33" s="90">
        <v>221910.29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1821195.0199999998</v>
      </c>
      <c r="H42" s="10"/>
      <c r="I42" s="90">
        <v>596647.86</v>
      </c>
      <c r="J42" s="90">
        <v>1224547.1600000001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765022.25</v>
      </c>
      <c r="H43" s="17" t="s">
        <v>24</v>
      </c>
      <c r="I43" s="91"/>
      <c r="J43" s="91">
        <v>765022.25</v>
      </c>
      <c r="K43" s="90">
        <v>765022.25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206919.53</v>
      </c>
      <c r="H44" s="17" t="s">
        <v>24</v>
      </c>
      <c r="I44" s="91"/>
      <c r="J44" s="91">
        <v>206919.53</v>
      </c>
      <c r="K44" s="90">
        <v>206919.53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359309.19</v>
      </c>
      <c r="H47" s="17" t="s">
        <v>15</v>
      </c>
      <c r="I47" s="91">
        <v>359309.19</v>
      </c>
      <c r="J47" s="91"/>
      <c r="K47" s="90">
        <v>359309.19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88857.26</v>
      </c>
      <c r="H49" s="17" t="s">
        <v>15</v>
      </c>
      <c r="I49" s="91">
        <v>88857.26</v>
      </c>
      <c r="J49" s="91"/>
      <c r="K49" s="90">
        <v>88857.26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36023.19</v>
      </c>
      <c r="H54" s="17" t="s">
        <v>24</v>
      </c>
      <c r="I54" s="91"/>
      <c r="J54" s="91">
        <v>36023.19</v>
      </c>
      <c r="K54" s="90">
        <v>36023.19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186658.38</v>
      </c>
      <c r="H55" s="17" t="s">
        <v>24</v>
      </c>
      <c r="I55" s="91"/>
      <c r="J55" s="91">
        <v>186658.38</v>
      </c>
      <c r="K55" s="90">
        <v>186658.38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136757.99</v>
      </c>
      <c r="H59" s="17" t="s">
        <v>15</v>
      </c>
      <c r="I59" s="91">
        <v>136757.99</v>
      </c>
      <c r="J59" s="91"/>
      <c r="K59" s="90">
        <v>136757.99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11723.42</v>
      </c>
      <c r="H60" s="17" t="s">
        <v>15</v>
      </c>
      <c r="I60" s="91">
        <v>11723.42</v>
      </c>
      <c r="J60" s="91"/>
      <c r="K60" s="90">
        <v>11723.42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29923.81</v>
      </c>
      <c r="H63" s="17" t="s">
        <v>24</v>
      </c>
      <c r="I63" s="91"/>
      <c r="J63" s="91">
        <v>29923.81</v>
      </c>
      <c r="K63" s="90">
        <v>29923.81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465608.41000000003</v>
      </c>
      <c r="H70" s="10"/>
      <c r="I70" s="90">
        <v>263174.82</v>
      </c>
      <c r="J70" s="90">
        <v>202433.59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263174.82</v>
      </c>
      <c r="H72" s="17" t="s">
        <v>15</v>
      </c>
      <c r="I72" s="91">
        <v>263174.82</v>
      </c>
      <c r="J72" s="91"/>
      <c r="K72" s="90">
        <v>263174.82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202433.59</v>
      </c>
      <c r="H73" s="17" t="s">
        <v>24</v>
      </c>
      <c r="I73" s="91"/>
      <c r="J73" s="91">
        <v>202433.59</v>
      </c>
      <c r="K73" s="90">
        <v>202433.59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3954821.8899999997</v>
      </c>
      <c r="H76" s="26"/>
      <c r="I76" s="94">
        <v>2138952.42</v>
      </c>
      <c r="J76" s="94">
        <v>1815869.4700000002</v>
      </c>
      <c r="K76" s="90">
        <v>3954821.89</v>
      </c>
      <c r="L76" s="27"/>
    </row>
    <row r="77" spans="1:12" ht="15.75" x14ac:dyDescent="0.25">
      <c r="F77" s="83" t="s">
        <v>200</v>
      </c>
      <c r="G77" s="95">
        <v>3954821.89</v>
      </c>
      <c r="H77" s="14"/>
      <c r="I77" s="85">
        <v>0.54084671307410004</v>
      </c>
      <c r="J77" s="85">
        <v>0.45915328692590007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20677518.142655738</v>
      </c>
      <c r="J83" s="87">
        <v>0.10344338257827694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2423552.2400000002</v>
      </c>
      <c r="H8" s="10"/>
      <c r="I8" s="90">
        <v>1958546.74</v>
      </c>
      <c r="J8" s="90">
        <v>465005.5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228387.09</v>
      </c>
      <c r="H10" s="17" t="s">
        <v>15</v>
      </c>
      <c r="I10" s="91">
        <v>228387.09</v>
      </c>
      <c r="J10" s="91"/>
      <c r="K10" s="90">
        <v>228387.09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1648270.96</v>
      </c>
      <c r="H11" s="17" t="s">
        <v>15</v>
      </c>
      <c r="I11" s="91">
        <v>1648270.96</v>
      </c>
      <c r="J11" s="91"/>
      <c r="K11" s="90">
        <v>1648270.96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42667.9</v>
      </c>
      <c r="H13" s="17" t="s">
        <v>15</v>
      </c>
      <c r="I13" s="91">
        <v>42667.9</v>
      </c>
      <c r="J13" s="91"/>
      <c r="K13" s="90">
        <v>42667.9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465005.5</v>
      </c>
      <c r="H18" s="17" t="s">
        <v>24</v>
      </c>
      <c r="I18" s="91"/>
      <c r="J18" s="91">
        <v>465005.5</v>
      </c>
      <c r="K18" s="90">
        <v>465005.5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32011.5</v>
      </c>
      <c r="H21" s="17" t="s">
        <v>15</v>
      </c>
      <c r="I21" s="91">
        <v>32011.5</v>
      </c>
      <c r="J21" s="91"/>
      <c r="K21" s="90">
        <v>32011.5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1172.99</v>
      </c>
      <c r="H22" s="17" t="s">
        <v>15</v>
      </c>
      <c r="I22" s="91">
        <v>1172.99</v>
      </c>
      <c r="J22" s="91"/>
      <c r="K22" s="90">
        <v>1172.99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6036.3</v>
      </c>
      <c r="H23" s="17" t="s">
        <v>15</v>
      </c>
      <c r="I23" s="91">
        <v>6036.3</v>
      </c>
      <c r="J23" s="91"/>
      <c r="K23" s="90">
        <v>6036.3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558359.96</v>
      </c>
      <c r="H25" s="10"/>
      <c r="I25" s="90">
        <v>445836.98</v>
      </c>
      <c r="J25" s="90">
        <v>112522.98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445836.98</v>
      </c>
      <c r="H31" s="17" t="s">
        <v>15</v>
      </c>
      <c r="I31" s="91">
        <v>445836.98</v>
      </c>
      <c r="J31" s="91"/>
      <c r="K31" s="90">
        <v>445836.98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112522.98</v>
      </c>
      <c r="H33" s="17" t="s">
        <v>24</v>
      </c>
      <c r="I33" s="91"/>
      <c r="J33" s="91">
        <v>112522.98</v>
      </c>
      <c r="K33" s="90">
        <v>112522.98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9075138.1099999994</v>
      </c>
      <c r="H42" s="10"/>
      <c r="I42" s="90">
        <v>1331582.6000000001</v>
      </c>
      <c r="J42" s="90">
        <v>7743555.5100000007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186123.91</v>
      </c>
      <c r="H43" s="17" t="s">
        <v>15</v>
      </c>
      <c r="I43" s="91">
        <v>186123.91</v>
      </c>
      <c r="J43" s="91"/>
      <c r="K43" s="90">
        <v>186123.91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4299684.42</v>
      </c>
      <c r="H45" s="17" t="s">
        <v>24</v>
      </c>
      <c r="I45" s="91"/>
      <c r="J45" s="91">
        <v>4299684.42</v>
      </c>
      <c r="K45" s="90">
        <v>4299684.42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822878.32</v>
      </c>
      <c r="H47" s="17" t="s">
        <v>15</v>
      </c>
      <c r="I47" s="91">
        <v>822878.32</v>
      </c>
      <c r="J47" s="91"/>
      <c r="K47" s="90">
        <v>822878.32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322580.37</v>
      </c>
      <c r="H49" s="17" t="s">
        <v>15</v>
      </c>
      <c r="I49" s="91">
        <v>322580.37</v>
      </c>
      <c r="J49" s="91"/>
      <c r="K49" s="90">
        <v>322580.37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126100.88</v>
      </c>
      <c r="H54" s="17" t="s">
        <v>24</v>
      </c>
      <c r="I54" s="91"/>
      <c r="J54" s="91">
        <v>126100.88</v>
      </c>
      <c r="K54" s="90">
        <v>126100.88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303161.05</v>
      </c>
      <c r="H55" s="17" t="s">
        <v>24</v>
      </c>
      <c r="I55" s="91"/>
      <c r="J55" s="91">
        <v>303161.05</v>
      </c>
      <c r="K55" s="90">
        <v>303161.05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55500.9</v>
      </c>
      <c r="H56" s="17" t="s">
        <v>24</v>
      </c>
      <c r="I56" s="91"/>
      <c r="J56" s="91">
        <v>55500.9</v>
      </c>
      <c r="K56" s="90">
        <v>55500.9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2957115.06</v>
      </c>
      <c r="H59" s="17" t="s">
        <v>24</v>
      </c>
      <c r="I59" s="91"/>
      <c r="J59" s="91">
        <v>2957115.06</v>
      </c>
      <c r="K59" s="90">
        <v>2957115.06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1993.2</v>
      </c>
      <c r="H61" s="17" t="s">
        <v>24</v>
      </c>
      <c r="I61" s="91"/>
      <c r="J61" s="91">
        <v>1993.2</v>
      </c>
      <c r="K61" s="90">
        <v>1993.2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1629123.89</v>
      </c>
      <c r="H70" s="10"/>
      <c r="I70" s="90">
        <v>803159.95</v>
      </c>
      <c r="J70" s="90">
        <v>825963.94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150725.47</v>
      </c>
      <c r="H71" s="17" t="s">
        <v>24</v>
      </c>
      <c r="I71" s="91"/>
      <c r="J71" s="91">
        <v>150725.47</v>
      </c>
      <c r="K71" s="90">
        <v>150725.47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803159.95</v>
      </c>
      <c r="H72" s="17" t="s">
        <v>15</v>
      </c>
      <c r="I72" s="91">
        <v>803159.95</v>
      </c>
      <c r="J72" s="91"/>
      <c r="K72" s="90">
        <v>803159.95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675238.47</v>
      </c>
      <c r="H73" s="17" t="s">
        <v>24</v>
      </c>
      <c r="I73" s="91"/>
      <c r="J73" s="91">
        <v>675238.47</v>
      </c>
      <c r="K73" s="90">
        <v>675238.47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13686174.199999999</v>
      </c>
      <c r="H76" s="26"/>
      <c r="I76" s="94">
        <v>4539126.2699999996</v>
      </c>
      <c r="J76" s="94">
        <v>9147047.9299999997</v>
      </c>
      <c r="K76" s="90">
        <v>13686174.199999999</v>
      </c>
      <c r="L76" s="27"/>
    </row>
    <row r="77" spans="1:12" ht="15.75" x14ac:dyDescent="0.25">
      <c r="F77" s="83" t="s">
        <v>200</v>
      </c>
      <c r="G77" s="95">
        <v>13686174.200000001</v>
      </c>
      <c r="H77" s="14"/>
      <c r="I77" s="85">
        <v>0.33165778863168349</v>
      </c>
      <c r="J77" s="85">
        <v>0.66834221136831651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59706079.25999999</v>
      </c>
      <c r="J83" s="87">
        <v>7.602452424038135E-2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213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3930170.9700000007</v>
      </c>
      <c r="H8" s="10"/>
      <c r="I8" s="90">
        <v>2564603.5999999996</v>
      </c>
      <c r="J8" s="90">
        <v>1365567.3700000003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6156.69</v>
      </c>
      <c r="H10" s="81" t="s">
        <v>15</v>
      </c>
      <c r="I10" s="91">
        <v>6156.69</v>
      </c>
      <c r="J10" s="91"/>
      <c r="K10" s="90">
        <v>6156.69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658612.47</v>
      </c>
      <c r="H11" s="81" t="s">
        <v>15</v>
      </c>
      <c r="I11" s="91">
        <v>658612.47</v>
      </c>
      <c r="J11" s="91"/>
      <c r="K11" s="90">
        <v>658612.47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1237666.71</v>
      </c>
      <c r="H13" s="17" t="s">
        <v>15</v>
      </c>
      <c r="I13" s="91">
        <v>1237666.71</v>
      </c>
      <c r="J13" s="91"/>
      <c r="K13" s="90">
        <v>1237666.71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497943.8200000003</v>
      </c>
      <c r="H14" s="17" t="s">
        <v>24</v>
      </c>
      <c r="I14" s="91"/>
      <c r="J14" s="91">
        <v>497943.8200000003</v>
      </c>
      <c r="K14" s="90">
        <v>497943.8200000003</v>
      </c>
      <c r="L14" s="18" t="s">
        <v>354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41544.67</v>
      </c>
      <c r="H16" s="17" t="s">
        <v>15</v>
      </c>
      <c r="I16" s="91">
        <v>41544.67</v>
      </c>
      <c r="J16" s="91"/>
      <c r="K16" s="90">
        <v>41544.67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742404.7</v>
      </c>
      <c r="H18" s="17" t="s">
        <v>24</v>
      </c>
      <c r="I18" s="91"/>
      <c r="J18" s="91">
        <v>742404.7</v>
      </c>
      <c r="K18" s="90">
        <v>742404.7</v>
      </c>
      <c r="L18" s="18" t="s">
        <v>355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620623.06000000006</v>
      </c>
      <c r="H20" s="17" t="s">
        <v>15</v>
      </c>
      <c r="I20" s="91">
        <v>620623.06000000006</v>
      </c>
      <c r="J20" s="91"/>
      <c r="K20" s="90">
        <v>620623.06000000006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125218.85</v>
      </c>
      <c r="H22" s="17" t="s">
        <v>24</v>
      </c>
      <c r="I22" s="91"/>
      <c r="J22" s="91">
        <v>125218.85</v>
      </c>
      <c r="K22" s="90">
        <v>125218.85</v>
      </c>
      <c r="L22" s="18" t="s">
        <v>355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4063176.8099999996</v>
      </c>
      <c r="H25" s="10"/>
      <c r="I25" s="90">
        <v>1694319.63</v>
      </c>
      <c r="J25" s="90">
        <v>2368857.1799999997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1000888.88</v>
      </c>
      <c r="H28" s="17" t="s">
        <v>15</v>
      </c>
      <c r="I28" s="91">
        <v>1000888.88</v>
      </c>
      <c r="J28" s="91"/>
      <c r="K28" s="90">
        <v>1000888.88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693430.75</v>
      </c>
      <c r="H29" s="17" t="s">
        <v>15</v>
      </c>
      <c r="I29" s="91">
        <v>693430.75</v>
      </c>
      <c r="J29" s="91"/>
      <c r="K29" s="90">
        <v>693430.75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274605.75</v>
      </c>
      <c r="H32" s="17" t="s">
        <v>24</v>
      </c>
      <c r="I32" s="91"/>
      <c r="J32" s="91">
        <v>274605.75</v>
      </c>
      <c r="K32" s="90">
        <v>274605.75</v>
      </c>
      <c r="L32" s="18" t="s">
        <v>356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493058.63</v>
      </c>
      <c r="H33" s="17" t="s">
        <v>24</v>
      </c>
      <c r="I33" s="91"/>
      <c r="J33" s="91">
        <v>493058.63</v>
      </c>
      <c r="K33" s="90">
        <v>493058.63</v>
      </c>
      <c r="L33" s="18" t="s">
        <v>356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805855.13</v>
      </c>
      <c r="H37" s="17" t="s">
        <v>24</v>
      </c>
      <c r="I37" s="91"/>
      <c r="J37" s="91">
        <v>805855.13</v>
      </c>
      <c r="K37" s="90">
        <v>805855.13</v>
      </c>
      <c r="L37" s="18" t="s">
        <v>357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657087.43000000005</v>
      </c>
      <c r="H40" s="17" t="s">
        <v>24</v>
      </c>
      <c r="I40" s="91"/>
      <c r="J40" s="91">
        <v>657087.43000000005</v>
      </c>
      <c r="K40" s="90">
        <v>657087.43000000005</v>
      </c>
      <c r="L40" s="18" t="s">
        <v>358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138250.23999999999</v>
      </c>
      <c r="H41" s="17" t="s">
        <v>24</v>
      </c>
      <c r="I41" s="91"/>
      <c r="J41" s="91">
        <v>138250.23999999999</v>
      </c>
      <c r="K41" s="90">
        <v>138250.23999999999</v>
      </c>
      <c r="L41" s="18" t="s">
        <v>359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13606511.749999998</v>
      </c>
      <c r="H42" s="10"/>
      <c r="I42" s="90">
        <v>5539578.8099999996</v>
      </c>
      <c r="J42" s="90">
        <v>8066932.9399999995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5846539.3599999994</v>
      </c>
      <c r="H43" s="17" t="s">
        <v>24</v>
      </c>
      <c r="I43" s="91"/>
      <c r="J43" s="91">
        <v>5846539.3599999994</v>
      </c>
      <c r="K43" s="90">
        <v>5846539.3599999994</v>
      </c>
      <c r="L43" s="18" t="s">
        <v>360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4857572.16</v>
      </c>
      <c r="H47" s="17" t="s">
        <v>15</v>
      </c>
      <c r="I47" s="91">
        <v>4857572.16</v>
      </c>
      <c r="J47" s="91"/>
      <c r="K47" s="90">
        <v>4857572.16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339738.18</v>
      </c>
      <c r="H49" s="17" t="s">
        <v>15</v>
      </c>
      <c r="I49" s="91">
        <v>339738.18</v>
      </c>
      <c r="J49" s="91"/>
      <c r="K49" s="90">
        <v>339738.18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173233.47</v>
      </c>
      <c r="H53" s="17" t="s">
        <v>15</v>
      </c>
      <c r="I53" s="91">
        <v>173233.47</v>
      </c>
      <c r="J53" s="91"/>
      <c r="K53" s="90">
        <v>173233.47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581215.77</v>
      </c>
      <c r="H54" s="17" t="s">
        <v>24</v>
      </c>
      <c r="I54" s="91"/>
      <c r="J54" s="91">
        <v>581215.77</v>
      </c>
      <c r="K54" s="90">
        <v>581215.77</v>
      </c>
      <c r="L54" s="18" t="s">
        <v>361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1499344.53</v>
      </c>
      <c r="H59" s="17" t="s">
        <v>24</v>
      </c>
      <c r="I59" s="91"/>
      <c r="J59" s="91">
        <v>1499344.53</v>
      </c>
      <c r="K59" s="90">
        <v>1499344.53</v>
      </c>
      <c r="L59" s="80" t="s">
        <v>362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13980.28</v>
      </c>
      <c r="H60" s="17" t="s">
        <v>24</v>
      </c>
      <c r="I60" s="91"/>
      <c r="J60" s="91">
        <v>13980.28</v>
      </c>
      <c r="K60" s="90">
        <v>13980.28</v>
      </c>
      <c r="L60" s="18" t="s">
        <v>363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169035</v>
      </c>
      <c r="H61" s="17" t="s">
        <v>15</v>
      </c>
      <c r="I61" s="91">
        <v>169035</v>
      </c>
      <c r="J61" s="91"/>
      <c r="K61" s="90">
        <v>169035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125853</v>
      </c>
      <c r="H62" s="17" t="s">
        <v>24</v>
      </c>
      <c r="I62" s="91"/>
      <c r="J62" s="91">
        <v>125853</v>
      </c>
      <c r="K62" s="90">
        <v>125853</v>
      </c>
      <c r="L62" s="18" t="s">
        <v>364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3009330.64</v>
      </c>
      <c r="H66" s="10"/>
      <c r="I66" s="90">
        <v>1158957.81</v>
      </c>
      <c r="J66" s="90">
        <v>1850372.83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1158957.81</v>
      </c>
      <c r="H67" s="17" t="s">
        <v>15</v>
      </c>
      <c r="I67" s="91">
        <v>1158957.81</v>
      </c>
      <c r="J67" s="91"/>
      <c r="K67" s="90">
        <v>1158957.81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1850372.83</v>
      </c>
      <c r="H69" s="17" t="s">
        <v>24</v>
      </c>
      <c r="I69" s="91"/>
      <c r="J69" s="91">
        <v>1850372.83</v>
      </c>
      <c r="K69" s="90">
        <v>1850372.83</v>
      </c>
      <c r="L69" s="18" t="s">
        <v>365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5662422.0099999998</v>
      </c>
      <c r="H70" s="10"/>
      <c r="I70" s="90">
        <v>3530161.1999999993</v>
      </c>
      <c r="J70" s="90">
        <v>2132260.81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133112.74</v>
      </c>
      <c r="H71" s="17" t="s">
        <v>15</v>
      </c>
      <c r="I71" s="91">
        <v>133112.74</v>
      </c>
      <c r="J71" s="91"/>
      <c r="K71" s="90">
        <v>133112.74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4826057.3099999996</v>
      </c>
      <c r="H72" s="17" t="s">
        <v>59</v>
      </c>
      <c r="I72" s="91">
        <v>2693796.4999999995</v>
      </c>
      <c r="J72" s="91">
        <v>2132260.81</v>
      </c>
      <c r="K72" s="90">
        <v>4826057.3099999996</v>
      </c>
      <c r="L72" s="18" t="s">
        <v>366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703251.96</v>
      </c>
      <c r="H73" s="17" t="s">
        <v>15</v>
      </c>
      <c r="I73" s="91">
        <v>703251.96</v>
      </c>
      <c r="J73" s="91"/>
      <c r="K73" s="90">
        <v>703251.96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30271612.18</v>
      </c>
      <c r="H76" s="26"/>
      <c r="I76" s="94">
        <v>14487621.049999999</v>
      </c>
      <c r="J76" s="94">
        <v>15783991.129999999</v>
      </c>
      <c r="K76" s="90">
        <v>30271612.18</v>
      </c>
      <c r="L76" s="27"/>
    </row>
    <row r="77" spans="1:12" ht="15.75" x14ac:dyDescent="0.25">
      <c r="F77" s="83" t="s">
        <v>200</v>
      </c>
      <c r="G77" s="95">
        <v>30271612.180000003</v>
      </c>
      <c r="H77" s="14"/>
      <c r="I77" s="85">
        <v>0.47858769344210061</v>
      </c>
      <c r="J77" s="85">
        <v>0.52141230655789927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180281619.14999998</v>
      </c>
      <c r="J83" s="87">
        <v>8.0361054656081399E-2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Ball, Lance</cp:lastModifiedBy>
  <cp:lastPrinted>2020-03-02T21:34:09Z</cp:lastPrinted>
  <dcterms:created xsi:type="dcterms:W3CDTF">2012-09-26T13:23:55Z</dcterms:created>
  <dcterms:modified xsi:type="dcterms:W3CDTF">2020-04-09T14:31:01Z</dcterms:modified>
</cp:coreProperties>
</file>